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rinterSettings/printerSettings1.bin" ContentType="application/vnd.openxmlformats-officedocument.spreadsheetml.printerSettings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printerSettings/printerSettings2.bin" ContentType="application/vnd.openxmlformats-officedocument.spreadsheetml.printerSettings"/>
  <Override PartName="/xl/drawings/drawing4.xml" ContentType="application/vnd.openxmlformats-officedocument.drawing+xml"/>
  <Override PartName="/xl/printerSettings/printerSettings3.bin" ContentType="application/vnd.openxmlformats-officedocument.spreadsheetml.printerSettings"/>
  <Override PartName="/xl/drawings/drawing5.xml" ContentType="application/vnd.openxmlformats-officedocument.drawing+xml"/>
  <Override PartName="/xl/printerSettings/printerSettings4.bin" ContentType="application/vnd.openxmlformats-officedocument.spreadsheetml.printerSettings"/>
  <Override PartName="/xl/drawings/drawing6.xml" ContentType="application/vnd.openxmlformats-officedocument.drawing+xml"/>
  <Override PartName="/xl/printerSettings/printerSettings5.bin" ContentType="application/vnd.openxmlformats-officedocument.spreadsheetml.printerSettings"/>
  <Override PartName="/xl/drawings/drawing7.xml" ContentType="application/vnd.openxmlformats-officedocument.drawing+xml"/>
  <Override PartName="/xl/printerSettings/printerSettings6.bin" ContentType="application/vnd.openxmlformats-officedocument.spreadsheetml.printerSettings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-540" yWindow="915" windowWidth="12180" windowHeight="12540" tabRatio="652" firstSheet="2" activeTab="2"/>
  </bookViews>
  <sheets>
    <sheet name="RES.CUANT. (2)" sheetId="8" state="hidden" r:id="rId1"/>
    <sheet name="RES.CUANT. (3)" sheetId="16" state="hidden" r:id="rId2"/>
    <sheet name="CAP" sheetId="10" r:id="rId3"/>
    <sheet name="RES.CUANT. (4)" sheetId="17" r:id="rId4"/>
    <sheet name="RES.CUANT. (5)" sheetId="23" r:id="rId5"/>
    <sheet name="RES.CUANT." sheetId="2" r:id="rId6"/>
    <sheet name="ANEX-1" sheetId="5" r:id="rId7"/>
    <sheet name="Anexo 2" sheetId="14" r:id="rId8"/>
    <sheet name="Hoja1" sheetId="21" r:id="rId9"/>
  </sheets>
  <definedNames>
    <definedName name="_xlnm._FilterDatabase" localSheetId="2" hidden="1">CAP!$A$7:$I$698</definedName>
    <definedName name="_xlnm.Print_Area" localSheetId="7">'Anexo 2'!$B$2:$E$82</definedName>
    <definedName name="_xlnm.Print_Area" localSheetId="2">CAP!$B$3:$I$700</definedName>
    <definedName name="_xlnm.Print_Area" localSheetId="5">RES.CUANT.!$B$3:$K$91</definedName>
    <definedName name="_xlnm.Print_Area" localSheetId="0">'RES.CUANT. (2)'!$A$1:$G$22</definedName>
    <definedName name="_xlnm.Print_Area" localSheetId="1">'RES.CUANT. (3)'!$B$3:$I$89</definedName>
    <definedName name="_xlnm.Print_Area" localSheetId="3">'RES.CUANT. (4)'!$B$1:$F$86</definedName>
    <definedName name="_xlnm.Print_Area" localSheetId="4">'RES.CUANT. (5)'!$B$1:$D$80</definedName>
    <definedName name="_xlnm.Print_Titles" localSheetId="2">CAP!$3:$12</definedName>
  </definedNames>
  <calcPr calcId="145621"/>
</workbook>
</file>

<file path=xl/calcChain.xml><?xml version="1.0" encoding="utf-8"?>
<calcChain xmlns="http://schemas.openxmlformats.org/spreadsheetml/2006/main">
  <c r="F93" i="10" l="1"/>
  <c r="F232" i="10"/>
  <c r="G613" i="10" l="1"/>
  <c r="H613" i="10"/>
  <c r="E82" i="2" l="1"/>
  <c r="G82" i="2"/>
  <c r="J82" i="2"/>
  <c r="D82" i="2"/>
  <c r="E84" i="2"/>
  <c r="G84" i="2"/>
  <c r="J84" i="2"/>
  <c r="E83" i="2"/>
  <c r="G83" i="2"/>
  <c r="J83" i="2"/>
  <c r="E81" i="2"/>
  <c r="G81" i="2"/>
  <c r="J81" i="2"/>
  <c r="E80" i="2"/>
  <c r="G80" i="2"/>
  <c r="J80" i="2"/>
  <c r="E79" i="2"/>
  <c r="G79" i="2"/>
  <c r="J79" i="2"/>
  <c r="D84" i="2"/>
  <c r="D83" i="2"/>
  <c r="D81" i="2"/>
  <c r="D80" i="2"/>
  <c r="D79" i="2"/>
  <c r="E78" i="2"/>
  <c r="G78" i="2"/>
  <c r="J78" i="2"/>
  <c r="E77" i="2"/>
  <c r="G77" i="2"/>
  <c r="J77" i="2"/>
  <c r="E76" i="2"/>
  <c r="G76" i="2"/>
  <c r="J76" i="2"/>
  <c r="E75" i="2"/>
  <c r="G75" i="2"/>
  <c r="J75" i="2"/>
  <c r="D78" i="2"/>
  <c r="D77" i="2"/>
  <c r="D76" i="2"/>
  <c r="D75" i="2"/>
  <c r="E74" i="2"/>
  <c r="G74" i="2"/>
  <c r="J74" i="2"/>
  <c r="D74" i="2"/>
  <c r="E72" i="2"/>
  <c r="G72" i="2"/>
  <c r="J72" i="2"/>
  <c r="D72" i="2"/>
  <c r="E73" i="2"/>
  <c r="G73" i="2"/>
  <c r="J73" i="2"/>
  <c r="D73" i="2"/>
  <c r="E71" i="2"/>
  <c r="G71" i="2"/>
  <c r="J71" i="2"/>
  <c r="D71" i="2"/>
  <c r="E70" i="2"/>
  <c r="G70" i="2"/>
  <c r="I70" i="2"/>
  <c r="J70" i="2"/>
  <c r="D70" i="2"/>
  <c r="E69" i="2"/>
  <c r="G69" i="2"/>
  <c r="I69" i="2"/>
  <c r="J69" i="2"/>
  <c r="E68" i="2"/>
  <c r="G68" i="2"/>
  <c r="I68" i="2"/>
  <c r="J68" i="2"/>
  <c r="D69" i="2"/>
  <c r="D68" i="2"/>
  <c r="E67" i="2"/>
  <c r="G67" i="2"/>
  <c r="J67" i="2"/>
  <c r="D67" i="2"/>
  <c r="E66" i="2"/>
  <c r="G66" i="2"/>
  <c r="I66" i="2"/>
  <c r="J66" i="2"/>
  <c r="E65" i="2"/>
  <c r="G65" i="2"/>
  <c r="I65" i="2"/>
  <c r="J65" i="2"/>
  <c r="E64" i="2"/>
  <c r="G64" i="2"/>
  <c r="I64" i="2"/>
  <c r="J64" i="2"/>
  <c r="E63" i="2"/>
  <c r="G63" i="2"/>
  <c r="I63" i="2"/>
  <c r="J63" i="2"/>
  <c r="D66" i="2"/>
  <c r="D65" i="2"/>
  <c r="D64" i="2"/>
  <c r="D63" i="2"/>
  <c r="E62" i="2"/>
  <c r="G62" i="2"/>
  <c r="J62" i="2"/>
  <c r="D62" i="2"/>
  <c r="E61" i="2"/>
  <c r="G61" i="2"/>
  <c r="J61" i="2"/>
  <c r="E60" i="2"/>
  <c r="G60" i="2"/>
  <c r="I60" i="2"/>
  <c r="J60" i="2"/>
  <c r="E59" i="2"/>
  <c r="G59" i="2"/>
  <c r="I59" i="2"/>
  <c r="J59" i="2"/>
  <c r="D61" i="2"/>
  <c r="D60" i="2"/>
  <c r="D59" i="2"/>
  <c r="E58" i="2"/>
  <c r="G58" i="2"/>
  <c r="I58" i="2"/>
  <c r="J58" i="2"/>
  <c r="D58" i="2"/>
  <c r="E57" i="2"/>
  <c r="G57" i="2"/>
  <c r="I57" i="2"/>
  <c r="J57" i="2"/>
  <c r="E56" i="2"/>
  <c r="G56" i="2"/>
  <c r="I56" i="2"/>
  <c r="J56" i="2"/>
  <c r="E55" i="2"/>
  <c r="G55" i="2"/>
  <c r="I55" i="2"/>
  <c r="J55" i="2"/>
  <c r="D57" i="2"/>
  <c r="D56" i="2"/>
  <c r="D55" i="2"/>
  <c r="E54" i="2"/>
  <c r="G54" i="2"/>
  <c r="J54" i="2"/>
  <c r="D54" i="2"/>
  <c r="E53" i="2"/>
  <c r="G53" i="2"/>
  <c r="J53" i="2"/>
  <c r="D53" i="2"/>
  <c r="E52" i="2"/>
  <c r="G52" i="2"/>
  <c r="J52" i="2"/>
  <c r="D52" i="2"/>
  <c r="E51" i="2"/>
  <c r="G51" i="2"/>
  <c r="I51" i="2"/>
  <c r="J51" i="2"/>
  <c r="D51" i="2"/>
  <c r="D50" i="2"/>
  <c r="E50" i="2"/>
  <c r="G50" i="2"/>
  <c r="I50" i="2"/>
  <c r="J50" i="2"/>
  <c r="E49" i="2"/>
  <c r="G49" i="2"/>
  <c r="I49" i="2"/>
  <c r="J49" i="2"/>
  <c r="E48" i="2"/>
  <c r="G48" i="2"/>
  <c r="J48" i="2"/>
  <c r="D49" i="2"/>
  <c r="D48" i="2"/>
  <c r="E47" i="2"/>
  <c r="G47" i="2"/>
  <c r="J47" i="2"/>
  <c r="D47" i="2"/>
  <c r="E46" i="2"/>
  <c r="G46" i="2"/>
  <c r="J46" i="2"/>
  <c r="D46" i="2"/>
  <c r="E45" i="2"/>
  <c r="G45" i="2"/>
  <c r="J45" i="2"/>
  <c r="D45" i="2"/>
  <c r="E44" i="2"/>
  <c r="G44" i="2"/>
  <c r="I44" i="2"/>
  <c r="J44" i="2"/>
  <c r="D44" i="2"/>
  <c r="E43" i="2"/>
  <c r="G43" i="2"/>
  <c r="I43" i="2"/>
  <c r="J43" i="2"/>
  <c r="D43" i="2"/>
  <c r="E42" i="2"/>
  <c r="G42" i="2"/>
  <c r="I42" i="2"/>
  <c r="J42" i="2"/>
  <c r="D42" i="2"/>
  <c r="E41" i="2"/>
  <c r="G41" i="2"/>
  <c r="I41" i="2"/>
  <c r="J41" i="2"/>
  <c r="D41" i="2"/>
  <c r="E40" i="2"/>
  <c r="G40" i="2"/>
  <c r="J40" i="2"/>
  <c r="D40" i="2"/>
  <c r="E39" i="2"/>
  <c r="G39" i="2"/>
  <c r="J39" i="2"/>
  <c r="D39" i="2"/>
  <c r="E33" i="2"/>
  <c r="G33" i="2"/>
  <c r="J33" i="2"/>
  <c r="D33" i="2"/>
  <c r="E32" i="2"/>
  <c r="J32" i="2"/>
  <c r="D32" i="2"/>
  <c r="E31" i="2"/>
  <c r="G31" i="2"/>
  <c r="J31" i="2"/>
  <c r="D31" i="2"/>
  <c r="G30" i="2"/>
  <c r="J30" i="2"/>
  <c r="D30" i="2"/>
  <c r="E30" i="2"/>
  <c r="D29" i="2"/>
  <c r="J29" i="2"/>
  <c r="H29" i="2"/>
  <c r="G29" i="2"/>
  <c r="D103" i="2" l="1"/>
  <c r="G103" i="2"/>
  <c r="E103" i="2"/>
  <c r="J103" i="2"/>
  <c r="F39" i="10" l="1"/>
  <c r="F103" i="10" l="1"/>
  <c r="F29" i="2" s="1"/>
  <c r="F20" i="10"/>
  <c r="E64" i="14" l="1"/>
  <c r="E82" i="14" s="1"/>
  <c r="F311" i="10" l="1"/>
  <c r="F203" i="10" l="1"/>
  <c r="H462" i="10" l="1"/>
  <c r="E58" i="17" s="1"/>
  <c r="G462" i="10"/>
  <c r="D58" i="17" s="1"/>
  <c r="F461" i="10"/>
  <c r="G362" i="10"/>
  <c r="D47" i="17" s="1"/>
  <c r="F58" i="17" l="1"/>
  <c r="D58" i="23" s="1"/>
  <c r="H323" i="10"/>
  <c r="E42" i="17" s="1"/>
  <c r="G323" i="10"/>
  <c r="D42" i="17" s="1"/>
  <c r="F322" i="10"/>
  <c r="I48" i="2" s="1"/>
  <c r="H556" i="10"/>
  <c r="E67" i="17" s="1"/>
  <c r="G556" i="10"/>
  <c r="D67" i="17" s="1"/>
  <c r="F42" i="17" l="1"/>
  <c r="D42" i="23" s="1"/>
  <c r="F67" i="17"/>
  <c r="D67" i="23" s="1"/>
  <c r="F119" i="10"/>
  <c r="F49" i="10"/>
  <c r="F199" i="10" l="1"/>
  <c r="F565" i="10" l="1"/>
  <c r="H74" i="2" s="1"/>
  <c r="G683" i="10" l="1"/>
  <c r="D77" i="17" s="1"/>
  <c r="H683" i="10"/>
  <c r="E77" i="17" s="1"/>
  <c r="I683" i="10"/>
  <c r="F674" i="10"/>
  <c r="F83" i="2" s="1"/>
  <c r="F675" i="10"/>
  <c r="F676" i="10"/>
  <c r="F677" i="10"/>
  <c r="F678" i="10"/>
  <c r="F679" i="10"/>
  <c r="F680" i="10"/>
  <c r="F681" i="10"/>
  <c r="F682" i="10"/>
  <c r="G640" i="10"/>
  <c r="D74" i="17" s="1"/>
  <c r="H640" i="10"/>
  <c r="E74" i="17" s="1"/>
  <c r="I640" i="10"/>
  <c r="F634" i="10"/>
  <c r="F80" i="2" s="1"/>
  <c r="F635" i="10"/>
  <c r="F636" i="10"/>
  <c r="F637" i="10"/>
  <c r="H80" i="2" s="1"/>
  <c r="F638" i="10"/>
  <c r="F639" i="10"/>
  <c r="G590" i="10"/>
  <c r="D70" i="17" s="1"/>
  <c r="H590" i="10"/>
  <c r="E70" i="17" s="1"/>
  <c r="I590" i="10"/>
  <c r="F583" i="10"/>
  <c r="F76" i="2" s="1"/>
  <c r="F584" i="10"/>
  <c r="F586" i="10"/>
  <c r="H76" i="2" s="1"/>
  <c r="F587" i="10"/>
  <c r="F588" i="10"/>
  <c r="F589" i="10"/>
  <c r="G546" i="10"/>
  <c r="D66" i="17" s="1"/>
  <c r="H546" i="10"/>
  <c r="E66" i="17" s="1"/>
  <c r="I546" i="10"/>
  <c r="F539" i="10"/>
  <c r="F72" i="2" s="1"/>
  <c r="F540" i="10"/>
  <c r="F541" i="10"/>
  <c r="F542" i="10"/>
  <c r="F543" i="10"/>
  <c r="F544" i="10"/>
  <c r="I72" i="2" s="1"/>
  <c r="F545" i="10"/>
  <c r="F357" i="10"/>
  <c r="F53" i="2" s="1"/>
  <c r="F358" i="10"/>
  <c r="F359" i="10"/>
  <c r="F360" i="10"/>
  <c r="F361" i="10"/>
  <c r="I53" i="2" s="1"/>
  <c r="F349" i="10"/>
  <c r="F52" i="2" s="1"/>
  <c r="F350" i="10"/>
  <c r="H52" i="2" s="1"/>
  <c r="K52" i="2" s="1"/>
  <c r="F351" i="10"/>
  <c r="I52" i="2" s="1"/>
  <c r="F342" i="10"/>
  <c r="F51" i="2" s="1"/>
  <c r="K51" i="2" s="1"/>
  <c r="F343" i="10"/>
  <c r="H51" i="2" s="1"/>
  <c r="F335" i="10"/>
  <c r="F50" i="2" s="1"/>
  <c r="F336" i="10"/>
  <c r="H50" i="2" s="1"/>
  <c r="F328" i="10"/>
  <c r="F49" i="2" s="1"/>
  <c r="K49" i="2" s="1"/>
  <c r="F329" i="10"/>
  <c r="H49" i="2" s="1"/>
  <c r="F319" i="10"/>
  <c r="F48" i="2" s="1"/>
  <c r="F320" i="10"/>
  <c r="F321" i="10"/>
  <c r="F308" i="10"/>
  <c r="F47" i="2" s="1"/>
  <c r="F309" i="10"/>
  <c r="H47" i="2" s="1"/>
  <c r="F310" i="10"/>
  <c r="F312" i="10"/>
  <c r="I47" i="2" s="1"/>
  <c r="G313" i="10"/>
  <c r="D41" i="17" s="1"/>
  <c r="H313" i="10"/>
  <c r="E41" i="17" s="1"/>
  <c r="I313" i="10"/>
  <c r="G173" i="10"/>
  <c r="D27" i="17" s="1"/>
  <c r="G158" i="10"/>
  <c r="D26" i="17" s="1"/>
  <c r="G146" i="10"/>
  <c r="D25" i="17" s="1"/>
  <c r="G129" i="10"/>
  <c r="D24" i="17" s="1"/>
  <c r="G108" i="10"/>
  <c r="D23" i="17" s="1"/>
  <c r="H173" i="10"/>
  <c r="E27" i="17" s="1"/>
  <c r="H158" i="10"/>
  <c r="E26" i="17" s="1"/>
  <c r="H146" i="10"/>
  <c r="E25" i="17" s="1"/>
  <c r="H129" i="10"/>
  <c r="E24" i="17" s="1"/>
  <c r="H108" i="10"/>
  <c r="E23" i="17" s="1"/>
  <c r="I173" i="10"/>
  <c r="I158" i="10"/>
  <c r="I146" i="10"/>
  <c r="I129" i="10"/>
  <c r="I108" i="10"/>
  <c r="F166" i="10"/>
  <c r="F167" i="10"/>
  <c r="F168" i="10"/>
  <c r="F169" i="10"/>
  <c r="F171" i="10"/>
  <c r="F170" i="10"/>
  <c r="F172" i="10"/>
  <c r="F154" i="10"/>
  <c r="G32" i="2" s="1"/>
  <c r="F155" i="10"/>
  <c r="H32" i="2" s="1"/>
  <c r="F156" i="10"/>
  <c r="F157" i="10"/>
  <c r="F139" i="10"/>
  <c r="F140" i="10"/>
  <c r="I69" i="10"/>
  <c r="G69" i="10"/>
  <c r="D19" i="17" s="1"/>
  <c r="H69" i="10"/>
  <c r="F68" i="10"/>
  <c r="I25" i="2" s="1"/>
  <c r="F65" i="10"/>
  <c r="F66" i="10"/>
  <c r="F67" i="10"/>
  <c r="F19" i="10"/>
  <c r="F18" i="10"/>
  <c r="G20" i="2"/>
  <c r="F21" i="10"/>
  <c r="H20" i="2" s="1"/>
  <c r="F22" i="10"/>
  <c r="F23" i="10"/>
  <c r="F24" i="10"/>
  <c r="F25" i="10"/>
  <c r="F26" i="10"/>
  <c r="F27" i="10"/>
  <c r="J20" i="2"/>
  <c r="D20" i="2"/>
  <c r="D22" i="2"/>
  <c r="D100" i="2" s="1"/>
  <c r="E22" i="2"/>
  <c r="E100" i="2" s="1"/>
  <c r="F22" i="2"/>
  <c r="F100" i="2" s="1"/>
  <c r="G22" i="2"/>
  <c r="G100" i="2" s="1"/>
  <c r="F37" i="10"/>
  <c r="F38" i="10"/>
  <c r="F40" i="10"/>
  <c r="I22" i="2" s="1"/>
  <c r="F36" i="10"/>
  <c r="J22" i="2" s="1"/>
  <c r="D24" i="2"/>
  <c r="D25" i="2"/>
  <c r="D26" i="2"/>
  <c r="D27" i="2"/>
  <c r="F48" i="10"/>
  <c r="E25" i="2"/>
  <c r="F77" i="10"/>
  <c r="F90" i="10"/>
  <c r="E27" i="2" s="1"/>
  <c r="F24" i="2"/>
  <c r="F25" i="2"/>
  <c r="F26" i="2"/>
  <c r="F27" i="2"/>
  <c r="G24" i="2"/>
  <c r="G25" i="2"/>
  <c r="G26" i="2"/>
  <c r="G27" i="2"/>
  <c r="F50" i="10"/>
  <c r="F51" i="10"/>
  <c r="F52" i="10"/>
  <c r="F53" i="10"/>
  <c r="F54" i="10"/>
  <c r="F55" i="10"/>
  <c r="F56" i="10"/>
  <c r="F78" i="10"/>
  <c r="F79" i="10"/>
  <c r="F80" i="10"/>
  <c r="F81" i="10"/>
  <c r="F91" i="10"/>
  <c r="F92" i="10"/>
  <c r="F82" i="10"/>
  <c r="I26" i="2" s="1"/>
  <c r="F94" i="10"/>
  <c r="I27" i="2" s="1"/>
  <c r="J24" i="2"/>
  <c r="J25" i="2"/>
  <c r="J26" i="2"/>
  <c r="J27" i="2"/>
  <c r="D34" i="2"/>
  <c r="D35" i="2"/>
  <c r="D36" i="2"/>
  <c r="D37" i="2"/>
  <c r="F102" i="10"/>
  <c r="E29" i="2" s="1"/>
  <c r="F115" i="10"/>
  <c r="F30" i="2" s="1"/>
  <c r="F136" i="10"/>
  <c r="F31" i="2" s="1"/>
  <c r="F153" i="10"/>
  <c r="F32" i="2" s="1"/>
  <c r="F104" i="10"/>
  <c r="I29" i="2" s="1"/>
  <c r="F105" i="10"/>
  <c r="F106" i="10"/>
  <c r="F107" i="10"/>
  <c r="F116" i="10"/>
  <c r="F117" i="10"/>
  <c r="F118" i="10"/>
  <c r="F120" i="10"/>
  <c r="F121" i="10"/>
  <c r="F122" i="10"/>
  <c r="F124" i="10"/>
  <c r="F123" i="10"/>
  <c r="F125" i="10"/>
  <c r="F126" i="10"/>
  <c r="F127" i="10"/>
  <c r="F128" i="10"/>
  <c r="F137" i="10"/>
  <c r="F138" i="10"/>
  <c r="F141" i="10"/>
  <c r="F142" i="10"/>
  <c r="F143" i="10"/>
  <c r="F144" i="10"/>
  <c r="F145" i="10"/>
  <c r="F165" i="10"/>
  <c r="F33" i="2" s="1"/>
  <c r="F180" i="10"/>
  <c r="E34" i="2" s="1"/>
  <c r="F194" i="10"/>
  <c r="E35" i="2" s="1"/>
  <c r="F215" i="10"/>
  <c r="E36" i="2" s="1"/>
  <c r="F228" i="10"/>
  <c r="E37" i="2" s="1"/>
  <c r="F34" i="2"/>
  <c r="F35" i="2"/>
  <c r="F36" i="2"/>
  <c r="G34" i="2"/>
  <c r="G35" i="2"/>
  <c r="G36" i="2"/>
  <c r="G37" i="2"/>
  <c r="F181" i="10"/>
  <c r="F182" i="10"/>
  <c r="F183" i="10"/>
  <c r="F195" i="10"/>
  <c r="F196" i="10"/>
  <c r="F197" i="10"/>
  <c r="F198" i="10"/>
  <c r="F200" i="10"/>
  <c r="F201" i="10"/>
  <c r="F202" i="10"/>
  <c r="F204" i="10"/>
  <c r="F205" i="10"/>
  <c r="F206" i="10"/>
  <c r="F207" i="10"/>
  <c r="F216" i="10"/>
  <c r="F217" i="10"/>
  <c r="F229" i="10"/>
  <c r="F230" i="10"/>
  <c r="F231" i="10"/>
  <c r="F184" i="10"/>
  <c r="F185" i="10"/>
  <c r="F186" i="10"/>
  <c r="F187" i="10"/>
  <c r="F218" i="10"/>
  <c r="F219" i="10"/>
  <c r="F220" i="10"/>
  <c r="F233" i="10"/>
  <c r="F234" i="10"/>
  <c r="J34" i="2"/>
  <c r="J35" i="2"/>
  <c r="J36" i="2"/>
  <c r="J37" i="2"/>
  <c r="G57" i="10"/>
  <c r="G83" i="10"/>
  <c r="G95" i="10"/>
  <c r="D21" i="17" s="1"/>
  <c r="G188" i="10"/>
  <c r="D28" i="17" s="1"/>
  <c r="G208" i="10"/>
  <c r="D29" i="17" s="1"/>
  <c r="G221" i="10"/>
  <c r="D30" i="17" s="1"/>
  <c r="G235" i="10"/>
  <c r="D31" i="17" s="1"/>
  <c r="H57" i="10"/>
  <c r="E18" i="17" s="1"/>
  <c r="H83" i="10"/>
  <c r="H95" i="10"/>
  <c r="E21" i="17" s="1"/>
  <c r="H188" i="10"/>
  <c r="H208" i="10"/>
  <c r="E29" i="17" s="1"/>
  <c r="H221" i="10"/>
  <c r="E30" i="17" s="1"/>
  <c r="H235" i="10"/>
  <c r="E31" i="17" s="1"/>
  <c r="G244" i="10"/>
  <c r="D33" i="17" s="1"/>
  <c r="G254" i="10"/>
  <c r="D34" i="17" s="1"/>
  <c r="G261" i="10"/>
  <c r="D35" i="17" s="1"/>
  <c r="G270" i="10"/>
  <c r="D36" i="17" s="1"/>
  <c r="G278" i="10"/>
  <c r="D37" i="17" s="1"/>
  <c r="G286" i="10"/>
  <c r="D38" i="17" s="1"/>
  <c r="G294" i="10"/>
  <c r="D39" i="17" s="1"/>
  <c r="G302" i="10"/>
  <c r="D40" i="17" s="1"/>
  <c r="G330" i="10"/>
  <c r="D43" i="17" s="1"/>
  <c r="G337" i="10"/>
  <c r="D44" i="17" s="1"/>
  <c r="G344" i="10"/>
  <c r="D45" i="17" s="1"/>
  <c r="G352" i="10"/>
  <c r="D46" i="17" s="1"/>
  <c r="G371" i="10"/>
  <c r="D48" i="17" s="1"/>
  <c r="G379" i="10"/>
  <c r="D49" i="17" s="1"/>
  <c r="G387" i="10"/>
  <c r="D50" i="17" s="1"/>
  <c r="G395" i="10"/>
  <c r="D51" i="17" s="1"/>
  <c r="G406" i="10"/>
  <c r="D52" i="17" s="1"/>
  <c r="G415" i="10"/>
  <c r="D53" i="17" s="1"/>
  <c r="G423" i="10"/>
  <c r="D54" i="17" s="1"/>
  <c r="G432" i="10"/>
  <c r="D55" i="17" s="1"/>
  <c r="F55" i="17" s="1"/>
  <c r="D55" i="23" s="1"/>
  <c r="G443" i="10"/>
  <c r="D56" i="17" s="1"/>
  <c r="G453" i="10"/>
  <c r="D57" i="17" s="1"/>
  <c r="G471" i="10"/>
  <c r="D59" i="17" s="1"/>
  <c r="G479" i="10"/>
  <c r="D60" i="17" s="1"/>
  <c r="G490" i="10"/>
  <c r="D61" i="17" s="1"/>
  <c r="G498" i="10"/>
  <c r="D62" i="17" s="1"/>
  <c r="G506" i="10"/>
  <c r="D63" i="17" s="1"/>
  <c r="G516" i="10"/>
  <c r="D64" i="17" s="1"/>
  <c r="G533" i="10"/>
  <c r="D65" i="17" s="1"/>
  <c r="G567" i="10"/>
  <c r="D68" i="17" s="1"/>
  <c r="G577" i="10"/>
  <c r="D69" i="17" s="1"/>
  <c r="G602" i="10"/>
  <c r="D71" i="17" s="1"/>
  <c r="D72" i="17"/>
  <c r="G628" i="10"/>
  <c r="D73" i="17" s="1"/>
  <c r="G654" i="10"/>
  <c r="D75" i="17" s="1"/>
  <c r="G668" i="10"/>
  <c r="D76" i="17" s="1"/>
  <c r="G697" i="10"/>
  <c r="D78" i="17" s="1"/>
  <c r="H244" i="10"/>
  <c r="E33" i="17" s="1"/>
  <c r="H254" i="10"/>
  <c r="E34" i="17" s="1"/>
  <c r="H261" i="10"/>
  <c r="E35" i="17" s="1"/>
  <c r="H270" i="10"/>
  <c r="E36" i="17" s="1"/>
  <c r="H278" i="10"/>
  <c r="E37" i="17" s="1"/>
  <c r="H286" i="10"/>
  <c r="E38" i="17" s="1"/>
  <c r="H294" i="10"/>
  <c r="E39" i="17" s="1"/>
  <c r="H302" i="10"/>
  <c r="E40" i="17" s="1"/>
  <c r="H330" i="10"/>
  <c r="E43" i="17" s="1"/>
  <c r="H337" i="10"/>
  <c r="E44" i="17" s="1"/>
  <c r="H344" i="10"/>
  <c r="E45" i="17" s="1"/>
  <c r="H352" i="10"/>
  <c r="E46" i="17" s="1"/>
  <c r="H362" i="10"/>
  <c r="E47" i="17" s="1"/>
  <c r="F47" i="17" s="1"/>
  <c r="D47" i="23" s="1"/>
  <c r="H371" i="10"/>
  <c r="E48" i="17" s="1"/>
  <c r="F48" i="17" s="1"/>
  <c r="D48" i="23" s="1"/>
  <c r="H379" i="10"/>
  <c r="E49" i="17" s="1"/>
  <c r="H387" i="10"/>
  <c r="E50" i="17" s="1"/>
  <c r="H395" i="10"/>
  <c r="E51" i="17" s="1"/>
  <c r="H406" i="10"/>
  <c r="E52" i="17" s="1"/>
  <c r="F52" i="17" s="1"/>
  <c r="D52" i="23" s="1"/>
  <c r="H415" i="10"/>
  <c r="E53" i="17" s="1"/>
  <c r="H423" i="10"/>
  <c r="E54" i="17" s="1"/>
  <c r="H432" i="10"/>
  <c r="E55" i="17" s="1"/>
  <c r="H443" i="10"/>
  <c r="E56" i="17" s="1"/>
  <c r="H453" i="10"/>
  <c r="E57" i="17" s="1"/>
  <c r="H471" i="10"/>
  <c r="E59" i="17" s="1"/>
  <c r="H479" i="10"/>
  <c r="E60" i="17" s="1"/>
  <c r="H490" i="10"/>
  <c r="E61" i="17" s="1"/>
  <c r="H498" i="10"/>
  <c r="E62" i="17" s="1"/>
  <c r="H506" i="10"/>
  <c r="H516" i="10"/>
  <c r="E64" i="17" s="1"/>
  <c r="H533" i="10"/>
  <c r="E65" i="17" s="1"/>
  <c r="H567" i="10"/>
  <c r="E68" i="17" s="1"/>
  <c r="H577" i="10"/>
  <c r="E69" i="17" s="1"/>
  <c r="H602" i="10"/>
  <c r="E71" i="17" s="1"/>
  <c r="E72" i="17"/>
  <c r="H628" i="10"/>
  <c r="E73" i="17" s="1"/>
  <c r="H654" i="10"/>
  <c r="E75" i="17" s="1"/>
  <c r="H668" i="10"/>
  <c r="E76" i="17" s="1"/>
  <c r="H697" i="10"/>
  <c r="E78" i="17" s="1"/>
  <c r="G28" i="10"/>
  <c r="H28" i="10"/>
  <c r="G41" i="10"/>
  <c r="H41" i="10"/>
  <c r="F690" i="10"/>
  <c r="F689" i="10"/>
  <c r="F661" i="10"/>
  <c r="F660" i="10"/>
  <c r="F82" i="2" s="1"/>
  <c r="F647" i="10"/>
  <c r="F646" i="10"/>
  <c r="F622" i="10"/>
  <c r="F621" i="10"/>
  <c r="F79" i="2" s="1"/>
  <c r="F608" i="10"/>
  <c r="F596" i="10"/>
  <c r="F573" i="10"/>
  <c r="F75" i="2" s="1"/>
  <c r="F552" i="10"/>
  <c r="F73" i="2" s="1"/>
  <c r="F522" i="10"/>
  <c r="F504" i="10"/>
  <c r="F69" i="2" s="1"/>
  <c r="F496" i="10"/>
  <c r="F68" i="2" s="1"/>
  <c r="F477" i="10"/>
  <c r="F66" i="2" s="1"/>
  <c r="F468" i="10"/>
  <c r="F65" i="2" s="1"/>
  <c r="F459" i="10"/>
  <c r="F64" i="2" s="1"/>
  <c r="F450" i="10"/>
  <c r="F63" i="2" s="1"/>
  <c r="F429" i="10"/>
  <c r="F61" i="2" s="1"/>
  <c r="F421" i="10"/>
  <c r="F60" i="2" s="1"/>
  <c r="F413" i="10"/>
  <c r="F59" i="2" s="1"/>
  <c r="F393" i="10"/>
  <c r="F57" i="2" s="1"/>
  <c r="F385" i="10"/>
  <c r="F56" i="2" s="1"/>
  <c r="F377" i="10"/>
  <c r="F55" i="2" s="1"/>
  <c r="F299" i="10"/>
  <c r="F46" i="2" s="1"/>
  <c r="F291" i="10"/>
  <c r="F45" i="2" s="1"/>
  <c r="F284" i="10"/>
  <c r="F44" i="2" s="1"/>
  <c r="F276" i="10"/>
  <c r="F43" i="2" s="1"/>
  <c r="F268" i="10"/>
  <c r="F42" i="2" s="1"/>
  <c r="F259" i="10"/>
  <c r="F41" i="2" s="1"/>
  <c r="F251" i="10"/>
  <c r="F40" i="2" s="1"/>
  <c r="F623" i="10"/>
  <c r="H79" i="2" s="1"/>
  <c r="F624" i="10"/>
  <c r="F648" i="10"/>
  <c r="F649" i="10"/>
  <c r="F625" i="10"/>
  <c r="I79" i="2" s="1"/>
  <c r="F626" i="10"/>
  <c r="F627" i="10"/>
  <c r="F650" i="10"/>
  <c r="F651" i="10"/>
  <c r="I81" i="2" s="1"/>
  <c r="F652" i="10"/>
  <c r="F653" i="10"/>
  <c r="F662" i="10"/>
  <c r="F663" i="10"/>
  <c r="F664" i="10"/>
  <c r="F665" i="10"/>
  <c r="F666" i="10"/>
  <c r="F667" i="10"/>
  <c r="F691" i="10"/>
  <c r="F692" i="10"/>
  <c r="F693" i="10"/>
  <c r="F694" i="10"/>
  <c r="F695" i="10"/>
  <c r="F696" i="10"/>
  <c r="F564" i="10"/>
  <c r="F74" i="2" s="1"/>
  <c r="K74" i="2" s="1"/>
  <c r="F597" i="10"/>
  <c r="F609" i="10"/>
  <c r="F574" i="10"/>
  <c r="F575" i="10"/>
  <c r="F598" i="10"/>
  <c r="H77" i="2" s="1"/>
  <c r="F610" i="10"/>
  <c r="H78" i="2" s="1"/>
  <c r="F566" i="10"/>
  <c r="I74" i="2" s="1"/>
  <c r="F576" i="10"/>
  <c r="I75" i="2" s="1"/>
  <c r="F599" i="10"/>
  <c r="F600" i="10"/>
  <c r="F601" i="10"/>
  <c r="F611" i="10"/>
  <c r="F612" i="10"/>
  <c r="I78" i="2" s="1"/>
  <c r="F513" i="10"/>
  <c r="F70" i="2" s="1"/>
  <c r="F523" i="10"/>
  <c r="F514" i="10"/>
  <c r="F515" i="10"/>
  <c r="F524" i="10"/>
  <c r="F525" i="10"/>
  <c r="F527" i="10"/>
  <c r="F528" i="10"/>
  <c r="F529" i="10"/>
  <c r="F530" i="10"/>
  <c r="F531" i="10"/>
  <c r="F532" i="10"/>
  <c r="I71" i="2" s="1"/>
  <c r="F553" i="10"/>
  <c r="H73" i="2" s="1"/>
  <c r="F554" i="10"/>
  <c r="F555" i="10"/>
  <c r="I73" i="2" s="1"/>
  <c r="F487" i="10"/>
  <c r="F67" i="2" s="1"/>
  <c r="F488" i="10"/>
  <c r="H67" i="2" s="1"/>
  <c r="F497" i="10"/>
  <c r="H68" i="2" s="1"/>
  <c r="F505" i="10"/>
  <c r="H69" i="2" s="1"/>
  <c r="F489" i="10"/>
  <c r="I67" i="2" s="1"/>
  <c r="F439" i="10"/>
  <c r="F62" i="2" s="1"/>
  <c r="F440" i="10"/>
  <c r="H62" i="2" s="1"/>
  <c r="F451" i="10"/>
  <c r="F452" i="10"/>
  <c r="F460" i="10"/>
  <c r="H64" i="2" s="1"/>
  <c r="K64" i="2" s="1"/>
  <c r="F441" i="10"/>
  <c r="F442" i="10"/>
  <c r="F469" i="10"/>
  <c r="F470" i="10"/>
  <c r="F478" i="10"/>
  <c r="H66" i="2" s="1"/>
  <c r="K66" i="2" s="1"/>
  <c r="F403" i="10"/>
  <c r="F58" i="2" s="1"/>
  <c r="F404" i="10"/>
  <c r="H58" i="2" s="1"/>
  <c r="F405" i="10"/>
  <c r="F414" i="10"/>
  <c r="H59" i="2" s="1"/>
  <c r="F422" i="10"/>
  <c r="H60" i="2" s="1"/>
  <c r="F430" i="10"/>
  <c r="H61" i="2" s="1"/>
  <c r="F431" i="10"/>
  <c r="I61" i="2" s="1"/>
  <c r="F368" i="10"/>
  <c r="F54" i="2" s="1"/>
  <c r="F369" i="10"/>
  <c r="H54" i="2" s="1"/>
  <c r="F378" i="10"/>
  <c r="H55" i="2" s="1"/>
  <c r="F386" i="10"/>
  <c r="H56" i="2" s="1"/>
  <c r="K56" i="2" s="1"/>
  <c r="F394" i="10"/>
  <c r="H57" i="2" s="1"/>
  <c r="K57" i="2" s="1"/>
  <c r="F370" i="10"/>
  <c r="I54" i="2" s="1"/>
  <c r="F241" i="10"/>
  <c r="F39" i="2" s="1"/>
  <c r="F242" i="10"/>
  <c r="H39" i="2" s="1"/>
  <c r="F252" i="10"/>
  <c r="H40" i="2" s="1"/>
  <c r="F260" i="10"/>
  <c r="H41" i="2" s="1"/>
  <c r="F269" i="10"/>
  <c r="H42" i="2" s="1"/>
  <c r="K42" i="2" s="1"/>
  <c r="F243" i="10"/>
  <c r="I39" i="2" s="1"/>
  <c r="F253" i="10"/>
  <c r="I40" i="2" s="1"/>
  <c r="F277" i="10"/>
  <c r="H43" i="2" s="1"/>
  <c r="F285" i="10"/>
  <c r="F292" i="10"/>
  <c r="H45" i="2" s="1"/>
  <c r="F293" i="10"/>
  <c r="I45" i="2" s="1"/>
  <c r="F300" i="10"/>
  <c r="H46" i="2" s="1"/>
  <c r="F301" i="10"/>
  <c r="I46" i="2" s="1"/>
  <c r="D18" i="17"/>
  <c r="E19" i="17"/>
  <c r="E28" i="17"/>
  <c r="D16" i="17"/>
  <c r="I57" i="10"/>
  <c r="I83" i="10"/>
  <c r="I95" i="10"/>
  <c r="I188" i="10"/>
  <c r="I208" i="10"/>
  <c r="I221" i="10"/>
  <c r="I235" i="10"/>
  <c r="I244" i="10"/>
  <c r="I254" i="10"/>
  <c r="I261" i="10"/>
  <c r="I270" i="10"/>
  <c r="I278" i="10"/>
  <c r="I286" i="10"/>
  <c r="I294" i="10"/>
  <c r="I302" i="10"/>
  <c r="I323" i="10"/>
  <c r="I330" i="10"/>
  <c r="I337" i="10"/>
  <c r="I344" i="10"/>
  <c r="I352" i="10"/>
  <c r="I362" i="10"/>
  <c r="I371" i="10"/>
  <c r="I379" i="10"/>
  <c r="I387" i="10"/>
  <c r="I395" i="10"/>
  <c r="I406" i="10"/>
  <c r="I415" i="10"/>
  <c r="I423" i="10"/>
  <c r="I432" i="10"/>
  <c r="I443" i="10"/>
  <c r="I453" i="10"/>
  <c r="I462" i="10"/>
  <c r="I471" i="10"/>
  <c r="I479" i="10"/>
  <c r="I490" i="10"/>
  <c r="I498" i="10"/>
  <c r="I506" i="10"/>
  <c r="I516" i="10"/>
  <c r="I533" i="10"/>
  <c r="I556" i="10"/>
  <c r="I567" i="10"/>
  <c r="I577" i="10"/>
  <c r="I602" i="10"/>
  <c r="I613" i="10"/>
  <c r="I628" i="10"/>
  <c r="I654" i="10"/>
  <c r="I668" i="10"/>
  <c r="I697" i="10"/>
  <c r="I28" i="10"/>
  <c r="I41" i="10"/>
  <c r="H25" i="5"/>
  <c r="I27" i="5" s="1"/>
  <c r="I27" i="16"/>
  <c r="I28" i="16"/>
  <c r="I29" i="16"/>
  <c r="I30" i="16"/>
  <c r="I31" i="16"/>
  <c r="I32" i="16"/>
  <c r="I33" i="16"/>
  <c r="I34" i="16"/>
  <c r="I26" i="16"/>
  <c r="I23" i="16"/>
  <c r="I24" i="16"/>
  <c r="I22" i="16"/>
  <c r="I19" i="16"/>
  <c r="I17" i="16"/>
  <c r="I83" i="16" s="1"/>
  <c r="I21" i="16"/>
  <c r="I36" i="16"/>
  <c r="I37" i="16"/>
  <c r="I38" i="16"/>
  <c r="I39" i="16"/>
  <c r="I40" i="16"/>
  <c r="I41" i="16"/>
  <c r="I42" i="16"/>
  <c r="I43" i="16"/>
  <c r="I44" i="16"/>
  <c r="I45" i="16"/>
  <c r="I46" i="16"/>
  <c r="I47" i="16"/>
  <c r="I48" i="16"/>
  <c r="I49" i="16"/>
  <c r="I50" i="16"/>
  <c r="I51" i="16"/>
  <c r="I52" i="16"/>
  <c r="I53" i="16"/>
  <c r="I54" i="16"/>
  <c r="I55" i="16"/>
  <c r="I56" i="16"/>
  <c r="I57" i="16"/>
  <c r="I58" i="16"/>
  <c r="I59" i="16"/>
  <c r="I60" i="16"/>
  <c r="I61" i="16"/>
  <c r="I62" i="16"/>
  <c r="I63" i="16"/>
  <c r="I64" i="16"/>
  <c r="I65" i="16"/>
  <c r="I66" i="16"/>
  <c r="I67" i="16"/>
  <c r="I68" i="16"/>
  <c r="I69" i="16"/>
  <c r="I70" i="16"/>
  <c r="I71" i="16"/>
  <c r="I72" i="16"/>
  <c r="I73" i="16"/>
  <c r="I74" i="16"/>
  <c r="I75" i="16"/>
  <c r="I76" i="16"/>
  <c r="I77" i="16"/>
  <c r="I78" i="16"/>
  <c r="I79" i="16"/>
  <c r="I80" i="16"/>
  <c r="I81" i="16"/>
  <c r="E83" i="16"/>
  <c r="F83" i="16"/>
  <c r="G83" i="16"/>
  <c r="H83" i="16"/>
  <c r="C13" i="8"/>
  <c r="G14" i="8"/>
  <c r="G15" i="8"/>
  <c r="G16" i="8"/>
  <c r="F479" i="10"/>
  <c r="H71" i="2" l="1"/>
  <c r="F54" i="17"/>
  <c r="D54" i="23" s="1"/>
  <c r="F43" i="17"/>
  <c r="D43" i="23" s="1"/>
  <c r="I76" i="2"/>
  <c r="K73" i="2"/>
  <c r="F37" i="17"/>
  <c r="D37" i="23" s="1"/>
  <c r="H22" i="2"/>
  <c r="F40" i="17"/>
  <c r="D40" i="23" s="1"/>
  <c r="H83" i="2"/>
  <c r="F286" i="10"/>
  <c r="H44" i="2"/>
  <c r="K44" i="2" s="1"/>
  <c r="H65" i="2"/>
  <c r="K65" i="2" s="1"/>
  <c r="I84" i="2"/>
  <c r="K46" i="2"/>
  <c r="K59" i="2"/>
  <c r="K69" i="2"/>
  <c r="F77" i="2"/>
  <c r="F81" i="2"/>
  <c r="F84" i="2"/>
  <c r="H507" i="10"/>
  <c r="E63" i="17"/>
  <c r="F46" i="17"/>
  <c r="D46" i="23" s="1"/>
  <c r="F36" i="17"/>
  <c r="D36" i="23" s="1"/>
  <c r="F56" i="17"/>
  <c r="D56" i="23" s="1"/>
  <c r="I31" i="2"/>
  <c r="I33" i="2"/>
  <c r="H33" i="2"/>
  <c r="H48" i="2"/>
  <c r="K48" i="2" s="1"/>
  <c r="K50" i="2"/>
  <c r="H53" i="2"/>
  <c r="K53" i="2" s="1"/>
  <c r="K43" i="2"/>
  <c r="K55" i="2"/>
  <c r="K60" i="2"/>
  <c r="F71" i="2"/>
  <c r="F78" i="2"/>
  <c r="K78" i="2" s="1"/>
  <c r="H30" i="2"/>
  <c r="H31" i="2"/>
  <c r="H63" i="2"/>
  <c r="K63" i="2" s="1"/>
  <c r="H70" i="2"/>
  <c r="H82" i="2"/>
  <c r="K61" i="2"/>
  <c r="K79" i="2"/>
  <c r="F75" i="17"/>
  <c r="D75" i="23" s="1"/>
  <c r="F69" i="17"/>
  <c r="D69" i="23" s="1"/>
  <c r="F63" i="17"/>
  <c r="D63" i="23" s="1"/>
  <c r="F45" i="17"/>
  <c r="D45" i="23" s="1"/>
  <c r="F39" i="17"/>
  <c r="D39" i="23" s="1"/>
  <c r="F35" i="17"/>
  <c r="D35" i="23" s="1"/>
  <c r="I32" i="2"/>
  <c r="K32" i="2" s="1"/>
  <c r="H72" i="2"/>
  <c r="K72" i="2" s="1"/>
  <c r="I62" i="2"/>
  <c r="I77" i="2"/>
  <c r="K77" i="2" s="1"/>
  <c r="H75" i="2"/>
  <c r="H84" i="2"/>
  <c r="I82" i="2"/>
  <c r="K82" i="2" s="1"/>
  <c r="H81" i="2"/>
  <c r="K41" i="2"/>
  <c r="K45" i="2"/>
  <c r="K68" i="2"/>
  <c r="K75" i="2"/>
  <c r="F76" i="17"/>
  <c r="D76" i="23" s="1"/>
  <c r="F62" i="17"/>
  <c r="D62" i="23" s="1"/>
  <c r="F57" i="17"/>
  <c r="D57" i="23" s="1"/>
  <c r="F53" i="17"/>
  <c r="D53" i="23" s="1"/>
  <c r="F49" i="17"/>
  <c r="D49" i="23" s="1"/>
  <c r="F38" i="17"/>
  <c r="D38" i="23" s="1"/>
  <c r="I30" i="2"/>
  <c r="K76" i="2"/>
  <c r="I80" i="2"/>
  <c r="E102" i="2"/>
  <c r="D102" i="2"/>
  <c r="K31" i="2"/>
  <c r="J102" i="2"/>
  <c r="G102" i="2"/>
  <c r="K30" i="2"/>
  <c r="K71" i="2"/>
  <c r="K40" i="2"/>
  <c r="I83" i="2"/>
  <c r="K83" i="2" s="1"/>
  <c r="K80" i="2"/>
  <c r="F72" i="17"/>
  <c r="D72" i="23" s="1"/>
  <c r="F71" i="17"/>
  <c r="D71" i="23" s="1"/>
  <c r="F70" i="17"/>
  <c r="D70" i="23" s="1"/>
  <c r="F66" i="17"/>
  <c r="D66" i="23" s="1"/>
  <c r="F65" i="17"/>
  <c r="D65" i="23" s="1"/>
  <c r="F34" i="17"/>
  <c r="D34" i="23" s="1"/>
  <c r="F44" i="17"/>
  <c r="D44" i="23" s="1"/>
  <c r="F50" i="17"/>
  <c r="D50" i="23" s="1"/>
  <c r="F51" i="17"/>
  <c r="D51" i="23" s="1"/>
  <c r="F59" i="17"/>
  <c r="D59" i="23" s="1"/>
  <c r="F60" i="17"/>
  <c r="D60" i="23" s="1"/>
  <c r="F78" i="17"/>
  <c r="D78" i="23" s="1"/>
  <c r="F74" i="17"/>
  <c r="D74" i="23" s="1"/>
  <c r="F77" i="17"/>
  <c r="D77" i="23" s="1"/>
  <c r="F27" i="17"/>
  <c r="D27" i="23" s="1"/>
  <c r="F26" i="17"/>
  <c r="D26" i="23" s="1"/>
  <c r="F25" i="17"/>
  <c r="D25" i="23" s="1"/>
  <c r="F24" i="17"/>
  <c r="D24" i="23" s="1"/>
  <c r="D99" i="2"/>
  <c r="D86" i="2"/>
  <c r="H99" i="2"/>
  <c r="J99" i="2"/>
  <c r="J86" i="2"/>
  <c r="G99" i="2"/>
  <c r="G86" i="2"/>
  <c r="E16" i="17"/>
  <c r="F16" i="17" s="1"/>
  <c r="D16" i="23" s="1"/>
  <c r="F415" i="10"/>
  <c r="F270" i="10"/>
  <c r="E26" i="2"/>
  <c r="F506" i="10"/>
  <c r="F37" i="2"/>
  <c r="F102" i="2" s="1"/>
  <c r="D14" i="17"/>
  <c r="E20" i="2"/>
  <c r="F323" i="10"/>
  <c r="E24" i="2"/>
  <c r="G396" i="10"/>
  <c r="G363" i="10"/>
  <c r="F462" i="10"/>
  <c r="C12" i="8"/>
  <c r="C17" i="8" s="1"/>
  <c r="F387" i="10"/>
  <c r="F556" i="10"/>
  <c r="E14" i="17"/>
  <c r="H303" i="10"/>
  <c r="G701" i="10"/>
  <c r="H480" i="10"/>
  <c r="G557" i="10"/>
  <c r="F379" i="10"/>
  <c r="F423" i="10"/>
  <c r="F278" i="10"/>
  <c r="F337" i="10"/>
  <c r="H100" i="2"/>
  <c r="H25" i="2"/>
  <c r="K25" i="2" s="1"/>
  <c r="G614" i="10"/>
  <c r="F330" i="10"/>
  <c r="H175" i="10"/>
  <c r="I24" i="2"/>
  <c r="I101" i="2" s="1"/>
  <c r="F294" i="10"/>
  <c r="F567" i="10"/>
  <c r="H36" i="2"/>
  <c r="I557" i="10"/>
  <c r="F613" i="10"/>
  <c r="H26" i="2"/>
  <c r="I100" i="2"/>
  <c r="E13" i="8"/>
  <c r="F371" i="10"/>
  <c r="H698" i="10"/>
  <c r="H433" i="10"/>
  <c r="H396" i="10"/>
  <c r="H363" i="10"/>
  <c r="G698" i="10"/>
  <c r="F68" i="17"/>
  <c r="D68" i="23" s="1"/>
  <c r="G433" i="10"/>
  <c r="G303" i="10"/>
  <c r="I37" i="2"/>
  <c r="F235" i="10"/>
  <c r="I35" i="2"/>
  <c r="F208" i="10"/>
  <c r="I20" i="2"/>
  <c r="F244" i="10"/>
  <c r="F41" i="10"/>
  <c r="F602" i="10"/>
  <c r="F57" i="10"/>
  <c r="H557" i="10"/>
  <c r="F28" i="17"/>
  <c r="D28" i="23" s="1"/>
  <c r="F95" i="10"/>
  <c r="F28" i="10"/>
  <c r="F158" i="10"/>
  <c r="F640" i="10"/>
  <c r="F188" i="10"/>
  <c r="F83" i="10"/>
  <c r="F490" i="10"/>
  <c r="F12" i="8"/>
  <c r="F221" i="10"/>
  <c r="F432" i="10"/>
  <c r="G507" i="10"/>
  <c r="H614" i="10"/>
  <c r="B13" i="8"/>
  <c r="F471" i="10"/>
  <c r="F146" i="10"/>
  <c r="F20" i="2"/>
  <c r="F69" i="10"/>
  <c r="G175" i="10"/>
  <c r="F344" i="10"/>
  <c r="F362" i="10"/>
  <c r="F590" i="10"/>
  <c r="F683" i="10"/>
  <c r="F313" i="10"/>
  <c r="G480" i="10"/>
  <c r="I698" i="10"/>
  <c r="I614" i="10"/>
  <c r="I507" i="10"/>
  <c r="I480" i="10"/>
  <c r="I433" i="10"/>
  <c r="I396" i="10"/>
  <c r="I363" i="10"/>
  <c r="I303" i="10"/>
  <c r="G699" i="10"/>
  <c r="H27" i="2"/>
  <c r="K27" i="2" s="1"/>
  <c r="I175" i="10"/>
  <c r="F395" i="10"/>
  <c r="F654" i="10"/>
  <c r="H34" i="2"/>
  <c r="F352" i="10"/>
  <c r="F546" i="10"/>
  <c r="H24" i="2"/>
  <c r="F21" i="17"/>
  <c r="D21" i="23" s="1"/>
  <c r="F29" i="17"/>
  <c r="D29" i="23" s="1"/>
  <c r="F18" i="17"/>
  <c r="D18" i="23" s="1"/>
  <c r="G101" i="2"/>
  <c r="F31" i="17"/>
  <c r="D31" i="23" s="1"/>
  <c r="F30" i="17"/>
  <c r="D30" i="23" s="1"/>
  <c r="F101" i="2"/>
  <c r="E20" i="17"/>
  <c r="H701" i="10"/>
  <c r="H699" i="10"/>
  <c r="I701" i="10"/>
  <c r="I699" i="10"/>
  <c r="F19" i="17"/>
  <c r="D19" i="23" s="1"/>
  <c r="F697" i="10"/>
  <c r="F302" i="10"/>
  <c r="F406" i="10"/>
  <c r="F533" i="10"/>
  <c r="F261" i="10"/>
  <c r="F453" i="10"/>
  <c r="F577" i="10"/>
  <c r="F628" i="10"/>
  <c r="F668" i="10"/>
  <c r="I34" i="2"/>
  <c r="F129" i="10"/>
  <c r="F108" i="10"/>
  <c r="F498" i="10"/>
  <c r="F507" i="10" s="1"/>
  <c r="I36" i="2"/>
  <c r="H37" i="2"/>
  <c r="F254" i="10"/>
  <c r="F443" i="10"/>
  <c r="D20" i="17"/>
  <c r="H35" i="2"/>
  <c r="J101" i="2"/>
  <c r="F516" i="10"/>
  <c r="D101" i="2"/>
  <c r="F173" i="10"/>
  <c r="K26" i="2" l="1"/>
  <c r="K84" i="2"/>
  <c r="F103" i="2"/>
  <c r="K33" i="2"/>
  <c r="H103" i="2"/>
  <c r="K81" i="2"/>
  <c r="I102" i="2"/>
  <c r="H102" i="2"/>
  <c r="D105" i="2"/>
  <c r="I103" i="2"/>
  <c r="K35" i="2"/>
  <c r="F86" i="2"/>
  <c r="K36" i="2"/>
  <c r="K34" i="2"/>
  <c r="K37" i="2"/>
  <c r="H86" i="2"/>
  <c r="I99" i="2"/>
  <c r="I86" i="2"/>
  <c r="E99" i="2"/>
  <c r="E86" i="2"/>
  <c r="F61" i="17"/>
  <c r="D61" i="23" s="1"/>
  <c r="F73" i="17"/>
  <c r="D73" i="23" s="1"/>
  <c r="F64" i="17"/>
  <c r="D64" i="23" s="1"/>
  <c r="E101" i="2"/>
  <c r="F14" i="17"/>
  <c r="K67" i="2"/>
  <c r="K70" i="2"/>
  <c r="D13" i="8"/>
  <c r="D17" i="8" s="1"/>
  <c r="K24" i="2"/>
  <c r="K22" i="2"/>
  <c r="F396" i="10"/>
  <c r="H101" i="2"/>
  <c r="F614" i="10"/>
  <c r="K54" i="2"/>
  <c r="E80" i="17"/>
  <c r="K47" i="2"/>
  <c r="F41" i="17"/>
  <c r="D41" i="23" s="1"/>
  <c r="E12" i="8"/>
  <c r="E17" i="8" s="1"/>
  <c r="F20" i="17"/>
  <c r="D20" i="23" s="1"/>
  <c r="F363" i="10"/>
  <c r="F175" i="10"/>
  <c r="K58" i="2"/>
  <c r="J100" i="2"/>
  <c r="F13" i="8"/>
  <c r="F17" i="8" s="1"/>
  <c r="F23" i="17"/>
  <c r="D23" i="23" s="1"/>
  <c r="G20" i="8"/>
  <c r="I86" i="16"/>
  <c r="K89" i="2"/>
  <c r="F433" i="10"/>
  <c r="F99" i="2"/>
  <c r="K20" i="2"/>
  <c r="B12" i="8"/>
  <c r="K29" i="2"/>
  <c r="F480" i="10"/>
  <c r="F698" i="10"/>
  <c r="K62" i="2"/>
  <c r="F699" i="10"/>
  <c r="F33" i="17"/>
  <c r="D33" i="23" s="1"/>
  <c r="K39" i="2"/>
  <c r="F557" i="10"/>
  <c r="F303" i="10"/>
  <c r="F701" i="10"/>
  <c r="D80" i="17"/>
  <c r="K90" i="2"/>
  <c r="G21" i="8"/>
  <c r="I87" i="16"/>
  <c r="L86" i="2" l="1"/>
  <c r="D14" i="23"/>
  <c r="D80" i="23" s="1"/>
  <c r="F80" i="17"/>
  <c r="K86" i="2"/>
  <c r="K101" i="2"/>
  <c r="K91" i="2"/>
  <c r="I88" i="16"/>
  <c r="G22" i="8"/>
  <c r="G13" i="8"/>
  <c r="K100" i="2"/>
  <c r="G12" i="8"/>
  <c r="B17" i="8"/>
  <c r="K99" i="2"/>
  <c r="K102" i="2"/>
  <c r="G17" i="8" l="1"/>
  <c r="K103" i="2" l="1"/>
  <c r="F105" i="2"/>
  <c r="E105" i="2"/>
  <c r="H105" i="2"/>
  <c r="G105" i="2"/>
  <c r="I105" i="2"/>
  <c r="J105" i="2"/>
  <c r="K105" i="2" l="1"/>
</calcChain>
</file>

<file path=xl/comments1.xml><?xml version="1.0" encoding="utf-8"?>
<comments xmlns="http://schemas.openxmlformats.org/spreadsheetml/2006/main">
  <authors>
    <author>rramos</author>
  </authors>
  <commentList>
    <comment ref="I574" authorId="0">
      <text>
        <r>
          <rPr>
            <b/>
            <sz val="8"/>
            <color indexed="81"/>
            <rFont val="Tahoma"/>
            <family val="2"/>
          </rPr>
          <t>rramos:</t>
        </r>
        <r>
          <rPr>
            <sz val="8"/>
            <color indexed="81"/>
            <rFont val="Tahoma"/>
            <family val="2"/>
          </rPr>
          <t xml:space="preserve">
Se cambio de grupo por que no tiene el Serumns. Tap Santa Gadea</t>
        </r>
      </text>
    </comment>
    <comment ref="I624" authorId="0">
      <text>
        <r>
          <rPr>
            <b/>
            <sz val="8"/>
            <color indexed="81"/>
            <rFont val="Tahoma"/>
            <family val="2"/>
          </rPr>
          <t>rramos:</t>
        </r>
        <r>
          <rPr>
            <sz val="8"/>
            <color indexed="81"/>
            <rFont val="Tahoma"/>
            <family val="2"/>
          </rPr>
          <t xml:space="preserve">
Se cambia del Cargo de Odontologo  asistente profesional  por falta de serum y esta laborando en Enfermeria</t>
        </r>
      </text>
    </comment>
  </commentList>
</comments>
</file>

<file path=xl/sharedStrings.xml><?xml version="1.0" encoding="utf-8"?>
<sst xmlns="http://schemas.openxmlformats.org/spreadsheetml/2006/main" count="2489" uniqueCount="778">
  <si>
    <t>P</t>
  </si>
  <si>
    <t>001</t>
  </si>
  <si>
    <t>002</t>
  </si>
  <si>
    <t>003</t>
  </si>
  <si>
    <t>DENOMINACIÓN DEL ORGANO: ORGANO DE CONTROL INSTITUCIONAL</t>
  </si>
  <si>
    <t>Asistente Administrativo I</t>
  </si>
  <si>
    <t>DENOMINACIÓN DEL ORGANO: OFICINA EJECUTIVA DE PLANEAMIENTO ESTRATEGICO</t>
  </si>
  <si>
    <t>DENOMINACIÓN DEL ORGANO: OFICINA DE ASESORIA JURIDICA</t>
  </si>
  <si>
    <t xml:space="preserve">DENOMINACIÓN DE LA UNIDAD ORGANICA:  </t>
  </si>
  <si>
    <t>Especialista Administrativo I</t>
  </si>
  <si>
    <t xml:space="preserve">DENOMINACIÓN DEL ORGANO: OFICINA EJECUTIVA DE ADMINISTRACION </t>
  </si>
  <si>
    <t>DENOMINACIÓN DE LA UNIDAD ORGANICA: OFICINA DE PERSONAL</t>
  </si>
  <si>
    <t>DENOMINACIÓN DE LA UNIDAD ORGANICA: OFICINA DE ECONOMIA</t>
  </si>
  <si>
    <t xml:space="preserve">DENOMINACIÓN DEL ORGANO:  OFICINA EJECUTIVA DE ADMINISTRACION </t>
  </si>
  <si>
    <t>DENOMINACIÓN DE LA UNIDAD ORGANICA:  OFICINA DE LOGISTICA</t>
  </si>
  <si>
    <t xml:space="preserve">DENOMINACIÓN DEL ORGANO: OFICINA EJECUTIVA DE ADMINISTRACION  </t>
  </si>
  <si>
    <t xml:space="preserve">DENOMINACIÓN DE LA UNIDAD ORGANICA: OFICINA DE SERVICIOS GENERALES Y MANTENIMIENTO  </t>
  </si>
  <si>
    <t>DENOMINACIÓN DEL ORGANO: OFICINA DE COMUNICACIONES</t>
  </si>
  <si>
    <t>DENOMINACIÓN DEL ORGANO: OFICINA DE ESTADISTICA E INFORMATICA</t>
  </si>
  <si>
    <t>DENOMINACIÓN DEL ORGANO: OFICINA DE APOYO A LA DOCENCIA E INVESTIGACION</t>
  </si>
  <si>
    <t>DENOMINACIÓN DEL ORGANO: OFICINA DE SEGUROS</t>
  </si>
  <si>
    <t>DENOMINACIÓN DEL ORGANO: DEPARTAMENTO DE GINECO-OBSTETRICIA</t>
  </si>
  <si>
    <t>Director/a del Hospital III</t>
  </si>
  <si>
    <t>Director/a Adjunto</t>
  </si>
  <si>
    <t>Chofer</t>
  </si>
  <si>
    <t>Asistente Ejecutivo I</t>
  </si>
  <si>
    <t>I.-</t>
  </si>
  <si>
    <t>II.-</t>
  </si>
  <si>
    <t>RE</t>
  </si>
  <si>
    <t>Auditor</t>
  </si>
  <si>
    <t>Asistente Profesional I</t>
  </si>
  <si>
    <t>Asistente Técnico Secretarial</t>
  </si>
  <si>
    <t>III.-</t>
  </si>
  <si>
    <t>Auxiliar Administrativo</t>
  </si>
  <si>
    <t>Especialista en Gestión en Salud I</t>
  </si>
  <si>
    <t>Especialista en Prevención de Riesgos y Desastres</t>
  </si>
  <si>
    <t>IV.-</t>
  </si>
  <si>
    <t>Abogado/a</t>
  </si>
  <si>
    <t>V.-</t>
  </si>
  <si>
    <t>Especialista en Epidemiología Hospitalaria</t>
  </si>
  <si>
    <t>Especialista en Epidemiología I</t>
  </si>
  <si>
    <t>VI.-</t>
  </si>
  <si>
    <t>Especialista en Gestión en Salud II</t>
  </si>
  <si>
    <t>VII.-</t>
  </si>
  <si>
    <t>03308005</t>
  </si>
  <si>
    <t>Médico</t>
  </si>
  <si>
    <t>Contador/a I</t>
  </si>
  <si>
    <t>Especialista en Mantenimiento</t>
  </si>
  <si>
    <t>VII.1</t>
  </si>
  <si>
    <t>VII.2</t>
  </si>
  <si>
    <t>VII.3</t>
  </si>
  <si>
    <t>VII.4</t>
  </si>
  <si>
    <t>VIII.</t>
  </si>
  <si>
    <t>IX.</t>
  </si>
  <si>
    <t>X.</t>
  </si>
  <si>
    <t>XI.</t>
  </si>
  <si>
    <t>XII.</t>
  </si>
  <si>
    <t>Médico Especialista</t>
  </si>
  <si>
    <t>Especialista en Estadística I</t>
  </si>
  <si>
    <t>XIII.</t>
  </si>
  <si>
    <t>XIV.</t>
  </si>
  <si>
    <t>XII.1</t>
  </si>
  <si>
    <t>XII.2</t>
  </si>
  <si>
    <t>XII.3</t>
  </si>
  <si>
    <t>XII.4</t>
  </si>
  <si>
    <t>XII.5</t>
  </si>
  <si>
    <t>XII.6</t>
  </si>
  <si>
    <t>XII.7</t>
  </si>
  <si>
    <t>Obstetriz</t>
  </si>
  <si>
    <t>XIII.1</t>
  </si>
  <si>
    <t>XIII.2</t>
  </si>
  <si>
    <t>XIII.4</t>
  </si>
  <si>
    <t>XIII.3</t>
  </si>
  <si>
    <t>XIII.5</t>
  </si>
  <si>
    <t>XIII.6</t>
  </si>
  <si>
    <t xml:space="preserve">Tecnólogo Médico  </t>
  </si>
  <si>
    <t>XIV.1</t>
  </si>
  <si>
    <t>XIV.2</t>
  </si>
  <si>
    <t>XIV.3</t>
  </si>
  <si>
    <t>XV.</t>
  </si>
  <si>
    <t>XV.1</t>
  </si>
  <si>
    <t>XV.2</t>
  </si>
  <si>
    <t>XV.3</t>
  </si>
  <si>
    <t>XVI.</t>
  </si>
  <si>
    <t>XVI.1</t>
  </si>
  <si>
    <t>XVI.2</t>
  </si>
  <si>
    <t>XVI.3</t>
  </si>
  <si>
    <t>XVI.4</t>
  </si>
  <si>
    <t>XVII.</t>
  </si>
  <si>
    <t>Odontólogo</t>
  </si>
  <si>
    <t>XVII.2</t>
  </si>
  <si>
    <t>XVII.1</t>
  </si>
  <si>
    <t>XVIII.</t>
  </si>
  <si>
    <t>XVIII.1</t>
  </si>
  <si>
    <t>Especialista Administrativo II</t>
  </si>
  <si>
    <t>Tecnólogo Médico</t>
  </si>
  <si>
    <t>Auxiliar Asistencial</t>
  </si>
  <si>
    <t>XVIII.2</t>
  </si>
  <si>
    <t>Psicólogo</t>
  </si>
  <si>
    <t>Químico Farmacéutico</t>
  </si>
  <si>
    <t>XVIII.3</t>
  </si>
  <si>
    <t>XIX.</t>
  </si>
  <si>
    <t>XIX.1</t>
  </si>
  <si>
    <t>XIX.2</t>
  </si>
  <si>
    <t>XIX.3</t>
  </si>
  <si>
    <t>Nutricionista</t>
  </si>
  <si>
    <t>XIX.4</t>
  </si>
  <si>
    <t>XX.</t>
  </si>
  <si>
    <t>XX.1</t>
  </si>
  <si>
    <t>XX.2</t>
  </si>
  <si>
    <t>XX.3</t>
  </si>
  <si>
    <t>XX.4</t>
  </si>
  <si>
    <t>XX.5</t>
  </si>
  <si>
    <t>Enfermera/o</t>
  </si>
  <si>
    <t>Asistente Administrativo II</t>
  </si>
  <si>
    <t>Especialista Administrativo III</t>
  </si>
  <si>
    <t>Especialista en Epidemiología II</t>
  </si>
  <si>
    <t>Asistente Profesional II</t>
  </si>
  <si>
    <t>Especialista en Desarrollo de Recursos Humanos II</t>
  </si>
  <si>
    <t>Especialista en Estadística II</t>
  </si>
  <si>
    <t>Educador/a para la Salud II</t>
  </si>
  <si>
    <t>Jefe/a de Oficina</t>
  </si>
  <si>
    <t xml:space="preserve">DENOMINACIÓN DEL ORGANO: DEPARTAMENTO DE GINECO-OBSTETRICIA </t>
  </si>
  <si>
    <t>DENOMINACIÓN DE LA UNIDAD ORGANICA: SERVICIO DE MEDICINA MATERNO FETAL</t>
  </si>
  <si>
    <t xml:space="preserve">DENOMINACIÓN DEL ORGANO: DEPARTAMENTO DE GINECO-OBSTETRICIA  </t>
  </si>
  <si>
    <t>DENOMINACIÓN DE LA UNIDAD ORGANICA: SERVICIO DE GINECO-OBSTETRICIA DE LA ADOLESCENTE</t>
  </si>
  <si>
    <t xml:space="preserve">DENOMINACIÓN DEL ORGANO:   DEPARTAMENTO DE GINECO-OBSTETRICIA          </t>
  </si>
  <si>
    <t>DENOMINACIÓN DE LA UNIDAD ORGANICA: SERVICIO DE GINECOLOGIA</t>
  </si>
  <si>
    <t>DENOMINACIÓN DE LA UNIDAD ORGANICA: SERVICIO DE REPRODUCCION HUMANA</t>
  </si>
  <si>
    <t xml:space="preserve">DENOMINACIÓN DEL ORGANO: DEPARTAMENTO DE GINECO-OBSTETRICIA   </t>
  </si>
  <si>
    <t>DENOMINACIÓN DE LA UNIDAD ORGANICA: SERVICIO DE GINECOLOGIA ONCOLOGICA</t>
  </si>
  <si>
    <t>DENOMINACIÓN DE LA UNIDAD ORGANICA: SERVICIO DE MEDICINA ESPECIALIZADA</t>
  </si>
  <si>
    <t xml:space="preserve">DENOMINACIÓN DEL ORGANO: DEPARTAMENTO DE GINECO-OBSTETRICIA    </t>
  </si>
  <si>
    <t xml:space="preserve">DENOMINACIÓN DE LA UNIDAD ORGANICA: SERVICIO DE OBSTETRICIA </t>
  </si>
  <si>
    <t xml:space="preserve">DENOMINACIÓN DEL ORGANO: DEPARTAMENTO DE PEDIATRIA </t>
  </si>
  <si>
    <t xml:space="preserve">DENOMINACIÓN DEL ORGANO: DEPARTAMENTO DE PEDIATRIA  </t>
  </si>
  <si>
    <t xml:space="preserve">DENOMINACIÓN DE LA UNIDAD ORGANICA: SERVICIO DE NEONATOLOGIA </t>
  </si>
  <si>
    <t xml:space="preserve">DENOMINACIÓN DEL ORGANO: DEPARTAMENTO DE PEDIATRIA   </t>
  </si>
  <si>
    <t>DENOMINACIÓN DE LA UNIDAD ORGANICA:  SERVICIO DE LACTANTES</t>
  </si>
  <si>
    <t>DENOMINACIÓN DE LA UNIDAD ORGANICA:  SERVICIO DEL NIÑO</t>
  </si>
  <si>
    <t xml:space="preserve">DENOMINACIÓN DEL ORGANO: DEPARTAMENTO DE PEDIATRIA    </t>
  </si>
  <si>
    <t>DENOMINACIÓN DE LA UNIDAD ORGANICA: SERVICIO DEL ADOLESCENTE</t>
  </si>
  <si>
    <t>DENOMINACIÓN DE LA UNIDAD ORGANICA: SERVICIO DE SUBESPECIALIDADES PEDIATRICAS</t>
  </si>
  <si>
    <t>DENOMINACIÓN DE LA UNIDAD ORGANICA: SERVICIO DE MEDICINA DE REHABILITACION</t>
  </si>
  <si>
    <t>DENOMINACIÓN DEL ORGANO: DEPARTAMENTO DE CIRUGIA PEDIATRICA</t>
  </si>
  <si>
    <t xml:space="preserve">DENOMINACIÓN DEL ORGANO: DEPARTAMENTO DE CIRUGIA PEDIATRICA </t>
  </si>
  <si>
    <t>DENOMINACIÓN DE LA UNIDAD ORGANICA: SERVICIO DE CIRUGIA NEONATAL</t>
  </si>
  <si>
    <t>DENOMINACIÓN DE LA UNIDAD ORGANICA:  SERVICIO DE CIRUGIA PEDIATRICA, ORTOPEDIA Y TRAUMATOLOGIA INFANTIL</t>
  </si>
  <si>
    <t xml:space="preserve">DENOMINACIÓN DEL ORGANO:  DEPARTAMENTO DE CIRUGIA PEDIATRICA </t>
  </si>
  <si>
    <t>DENOMINACIÓN DE LA UNIDAD ORGANICA: SERVICIO DE CIRUGIA ESPECIALIZADA</t>
  </si>
  <si>
    <t>DENOMINACIÓN DEL ORGANO: DEPARTAMENTO DE ANESTESIOLOGIA Y CENTRO QUIRURGICO</t>
  </si>
  <si>
    <t xml:space="preserve">DENOMINACIÓN DEL ORGANO: DEPARTAMENTO DE ANESTESIOLOGIA Y CENTRO QUIRURGICO </t>
  </si>
  <si>
    <t>DENOMINACIÓN DE LA UNIDAD ORGANICA: SERVICIO DE CENTRO QUIRURGICO</t>
  </si>
  <si>
    <t>DENOMINACIÓN DE LA UNIDAD ORGANICA: SERVICIO DE RECUPERACION</t>
  </si>
  <si>
    <t>DENOMINACIÓN DE LA UNIDAD ORGANICA: SERVICIO DE CENTRAL DE ESTERILIZACION</t>
  </si>
  <si>
    <t>DENOMINACIÓN DEL ORGANO: DEPARTAMENTO DE EMERGENCIA Y CUIDADOS CRITICOS</t>
  </si>
  <si>
    <t xml:space="preserve">DENOMINACIÓN DEL ORGANO: DEPARTAMENTO DE EMERGENCIA Y CUIDADOS CRITICOS </t>
  </si>
  <si>
    <t xml:space="preserve">DENOMINACIÓN DE LA UNIDAD ORGANICA: SERVICIO DE EMERGENCIA </t>
  </si>
  <si>
    <t>DENOMINACIÓN DE LA UNIDAD ORGANICA: SERVICIO DE CUIDADOS CRITICOS DEL NEONATO</t>
  </si>
  <si>
    <t>DENOMINACIÓN DE LA UNIDAD ORGANICA: SERVICIO DE CUIDADOS CRITICOS DEL NIÑO Y EL ADOLESCENTE</t>
  </si>
  <si>
    <t>Ocupados</t>
  </si>
  <si>
    <t>Previstos</t>
  </si>
  <si>
    <t>Departamento de Pediátria</t>
  </si>
  <si>
    <t>DENOMINACIÓN DE LA UNIDAD ORGANICA: SERVICIO DE CUIDADOS CRITICOS DE LA MUJER</t>
  </si>
  <si>
    <t>DENOMINACIÓN DEL ORGANO: DEPARTAMENTO DE ODONTOESTOMATOLOGIA</t>
  </si>
  <si>
    <t xml:space="preserve">DENOMINACIÓN DEL ORGANO: DEPARTAMENTO DE ODONTOESTOMATOLOGIA </t>
  </si>
  <si>
    <t>DENOMINACIÓN DE LA UNIDAD ORGANICA: SERVICIO DE ODONTOESTOMATOLOGIA DE LA MUJER</t>
  </si>
  <si>
    <t xml:space="preserve">DENOMINACIÓN DEL ORGANO:  DEPARTAMENTO DE ODONTOESTOMATOLOGIA </t>
  </si>
  <si>
    <t>DENOMINACIÓN DE LA UNIDAD ORGANICA: SERVICIO DE ODONTOPEDIATRIA</t>
  </si>
  <si>
    <t>DENOMINACIÓN DEL ORGANO: DEPARTAMENTO DE AYUDA AL DIAGNOSTICO</t>
  </si>
  <si>
    <t xml:space="preserve">DENOMINACIÓN DEL ORGANO: DEPARTAMENTO DE AYUDA AL DIAGNOSTICO </t>
  </si>
  <si>
    <t>DENOMINACIÓN DE LA UNIDAD ORGANICA: SERVICIO DE PATOLOGIA CLINICA</t>
  </si>
  <si>
    <t>DENOMINACIÓN DE LA UNIDAD ORGANICA: SERVICIO DE ANATOMIA PATOLOGICA</t>
  </si>
  <si>
    <t>DENOMINACIÓN DE LA UNIDAD ORGANICA: SERVICIO DE DIAGNOSTICO  POR IMÁGENES</t>
  </si>
  <si>
    <t>DENOMINACIÓN DEL ORGANO: DEPARTAMENTO DE APOYO AL TRATAMIENTO</t>
  </si>
  <si>
    <t xml:space="preserve">DENOMINACIÓN DEL ORGANO: DEPARTAMENTO DE APOYO AL TRATAMIENTO </t>
  </si>
  <si>
    <t>DENOMINACIÓN DE LA UNIDAD ORGANICA: SERVICIO DE PSICOLOGIA</t>
  </si>
  <si>
    <t>DENOMINACIÓN DE LA UNIDAD ORGANICA:  SERVICIO DE TRABAJO SOCIAL</t>
  </si>
  <si>
    <t>DENOMINACIÓN DE LA UNIDAD ORGANICA: SERVICIO DE NUTRICION Y DIETETICA</t>
  </si>
  <si>
    <t>DENOMINACIÓN DE LA UNIDAD ORGANICA:  SERVICIO DE FARMACIA</t>
  </si>
  <si>
    <t xml:space="preserve">DENOMINACIÓN DEL ORGANO: DEPARTAMENTO DE ENFERMERIA </t>
  </si>
  <si>
    <t>DENOMINACIÓN DE LA UNIDAD ORGANICA: SERVICIO DE ENFERMERIA EN PEDIATRIA</t>
  </si>
  <si>
    <t>DENOMINACIÓN DE LA UNIDAD ORGANICA: SERVICIO DE ENFERMERIA EN CIRUGIA PEDIATRICA</t>
  </si>
  <si>
    <t>DENOMINACIÓN DE LA UNIDAD ORGANICA: SERVICIO DE ENFERMERIA EN GINECO-OBSTETRICIA</t>
  </si>
  <si>
    <t xml:space="preserve">DENOMINACIÓN DEL ORGANO: DEPARTAMENTO DE ENFERMERIA  </t>
  </si>
  <si>
    <t>DENOMINACIÓN DE LA UNIDAD ORGANICA: SERVICIO DE ENFERMERIA EN ANESTESIOLOGIA Y CENTRAL DE ESTERILIZACION</t>
  </si>
  <si>
    <t>DENOMINACIÓN DE LA UNIDAD ORGANICA: SERVICIO DE ENFERMERIA EN EMERGENCIA Y CUIDADOS CRITICOS</t>
  </si>
  <si>
    <t>TOTAL GENERAL</t>
  </si>
  <si>
    <t>SP-EJ</t>
  </si>
  <si>
    <t>SP-DS</t>
  </si>
  <si>
    <t>SP-ES</t>
  </si>
  <si>
    <t>SP-AP</t>
  </si>
  <si>
    <t>DENOMINACIÓN DEL ORGANO:  OFICINA DE GESTION DE  LA CALIDAD</t>
  </si>
  <si>
    <t xml:space="preserve">     DIRECCION DE SALUD V LIMA CIUDAD</t>
  </si>
  <si>
    <t>HOSPITAL  NACIONAL DOCENTE MADRE NIÑO "SAN BARTOLOME"</t>
  </si>
  <si>
    <t xml:space="preserve">          OFICINA EJECUTIVA DE PLANEAMIENTO ESTRATEGICO</t>
  </si>
  <si>
    <t xml:space="preserve">
ENTIDAD:    </t>
  </si>
  <si>
    <t>RESUMEN CUANTITATIVO
HOSPITAL  NACIONAL DOCENTE MADRE NIÑO "SAN BARTOLOME"</t>
  </si>
  <si>
    <t xml:space="preserve">SECTOR: </t>
  </si>
  <si>
    <t xml:space="preserve">ÓRGANOS  O UNIDADES ORGÁNICAS               </t>
  </si>
  <si>
    <t xml:space="preserve">CLASIFICACION </t>
  </si>
  <si>
    <t xml:space="preserve">TOTAL  </t>
  </si>
  <si>
    <t>Directivos</t>
  </si>
  <si>
    <t>Tecnicos Especializados</t>
  </si>
  <si>
    <t>Técnicos</t>
  </si>
  <si>
    <t>Auxiliares</t>
  </si>
  <si>
    <t>ORGANO DE DIRECCION</t>
  </si>
  <si>
    <t>Dirección General</t>
  </si>
  <si>
    <t xml:space="preserve">ORGANO DE CONTROL </t>
  </si>
  <si>
    <t>Organo de Control Institucional</t>
  </si>
  <si>
    <t>ORGANOS DE ASESORAMIENTO</t>
  </si>
  <si>
    <t>Oficina Ejecutiva de Planeamiento Estratégico</t>
  </si>
  <si>
    <t>Oficina de Asesoría Jurídica</t>
  </si>
  <si>
    <t>Oficina de  Epidemiología y Salud Amabiental</t>
  </si>
  <si>
    <t>Oficina de  Gestión de Calidad</t>
  </si>
  <si>
    <t>ORGANOS DE APOYO</t>
  </si>
  <si>
    <t>Oficina de  Ejecutiva de Administración</t>
  </si>
  <si>
    <t xml:space="preserve">  Oficina de  Personal </t>
  </si>
  <si>
    <t xml:space="preserve">  Oficina de  Economía</t>
  </si>
  <si>
    <t xml:space="preserve">  Oficina de  Logística</t>
  </si>
  <si>
    <t xml:space="preserve">  Oficina de  Servicios Generales y Mantenimiento</t>
  </si>
  <si>
    <t>Oficina de Comunicaciones</t>
  </si>
  <si>
    <t>Oficina de  Estadística e Informática</t>
  </si>
  <si>
    <t>Oficina de  Apoyo a la Docencia e Investigación</t>
  </si>
  <si>
    <t>Oficina de  Seguros</t>
  </si>
  <si>
    <t>ORGANOS DE LINEA</t>
  </si>
  <si>
    <t>Departamento de Gineco-Obstetricia</t>
  </si>
  <si>
    <t xml:space="preserve">   Servicio de Gineco-Obstetrcia de la Adolescente</t>
  </si>
  <si>
    <t xml:space="preserve">   Servicio de Ginecología</t>
  </si>
  <si>
    <t xml:space="preserve">   Servicio de Reproducción Humana</t>
  </si>
  <si>
    <t xml:space="preserve">   Servicio de Ginecología  Oncológica</t>
  </si>
  <si>
    <t xml:space="preserve">   Servicio de Medicina Especializada</t>
  </si>
  <si>
    <t xml:space="preserve">   Servicio de Obstetricia</t>
  </si>
  <si>
    <t>Departamento de Pediatría</t>
  </si>
  <si>
    <t xml:space="preserve">   Servicio de Neonatología</t>
  </si>
  <si>
    <t xml:space="preserve">   Servicio de Lactantes</t>
  </si>
  <si>
    <t xml:space="preserve">   Servicio del Niño</t>
  </si>
  <si>
    <t xml:space="preserve">   Servicio del Adolescente</t>
  </si>
  <si>
    <t xml:space="preserve">   Servicio de Subespecialidades Pediátricas</t>
  </si>
  <si>
    <t xml:space="preserve">   Servicio de  Medicina de Rehabilitación</t>
  </si>
  <si>
    <t>Departamento de Cirugía Pediátrica</t>
  </si>
  <si>
    <t xml:space="preserve">   Servicio de  Cirugía Neonatal</t>
  </si>
  <si>
    <t xml:space="preserve">   Servicio de  Cirugía Pediátrica, Ortopedia y Traumatología Infantil</t>
  </si>
  <si>
    <t xml:space="preserve">   Servicio de Cirugía Especializada</t>
  </si>
  <si>
    <t>Departamento de Anestesiología y Centro Quirúrgico</t>
  </si>
  <si>
    <t xml:space="preserve">   Servicio de Centro Quirúrgico </t>
  </si>
  <si>
    <t xml:space="preserve">   Servicio de Recuperación</t>
  </si>
  <si>
    <t xml:space="preserve">   Servicio de Central de Esterilización</t>
  </si>
  <si>
    <t>Departamento de Emergencia y Cuidados Críticos</t>
  </si>
  <si>
    <t xml:space="preserve">   Servicio de Emergencia</t>
  </si>
  <si>
    <t xml:space="preserve">   Servicio de  Cuidados Críicos del Neonato</t>
  </si>
  <si>
    <t xml:space="preserve">   Servicio de Cuidados Críticos del Niño y el Adolescente</t>
  </si>
  <si>
    <t xml:space="preserve">   Servicio de Cuidados Críticos de la Mujer</t>
  </si>
  <si>
    <t xml:space="preserve">Departamento de Odontoestomatología </t>
  </si>
  <si>
    <t xml:space="preserve">   Servicio de  Odontoestomatología de la Mujer</t>
  </si>
  <si>
    <t xml:space="preserve">   Servicio de  Odontopediatría</t>
  </si>
  <si>
    <t>Departamento de Ayuda al Diagnóstico</t>
  </si>
  <si>
    <t xml:space="preserve">   Servicio de  Patología Clínica</t>
  </si>
  <si>
    <t xml:space="preserve">   Servicio de Anatomía Patológica</t>
  </si>
  <si>
    <t xml:space="preserve">   Servicio de Diagnóstico por Imágenes</t>
  </si>
  <si>
    <t>Departamento de Apoyo al  Tratamiento</t>
  </si>
  <si>
    <t>Servicio de  Psicología</t>
  </si>
  <si>
    <t>Servicio de  Trabajo Social</t>
  </si>
  <si>
    <t>Servicio de  Nutirición y Diétetica</t>
  </si>
  <si>
    <t>Servicio de Farmacia</t>
  </si>
  <si>
    <t xml:space="preserve">Departamento de Enfermería </t>
  </si>
  <si>
    <t xml:space="preserve">   Servicio de   Enfermería en Pediátria</t>
  </si>
  <si>
    <t xml:space="preserve">   Servicio de  Enfermería  en Cirugía Pediátrica</t>
  </si>
  <si>
    <t xml:space="preserve">   Servicio de   Enfermería  en Gineco-Obstetricia</t>
  </si>
  <si>
    <t xml:space="preserve">   Servicio de   Enfermería en Anestesiología y Central de Esterililzación</t>
  </si>
  <si>
    <t xml:space="preserve">    Servicio de   Enfermería en Emergencia y Cuidados Críticos</t>
  </si>
  <si>
    <t>TOTALES</t>
  </si>
  <si>
    <t>RESUMEN</t>
  </si>
  <si>
    <t xml:space="preserve">       TOTAL OCUPADOS </t>
  </si>
  <si>
    <t xml:space="preserve">       TOTAL PREVISTOS</t>
  </si>
  <si>
    <t xml:space="preserve">       TOTAL GENERAL</t>
  </si>
  <si>
    <t>Profesionales</t>
  </si>
  <si>
    <t>DIRECCION DE SALUD V LIMA CIUDAD</t>
  </si>
  <si>
    <t>OFICINA EJECUTIVA DE PLANEAMIENTO ESTRATEGICO</t>
  </si>
  <si>
    <t>ANEXO Nº 2</t>
  </si>
  <si>
    <t xml:space="preserve">ENTIDAD:    </t>
  </si>
  <si>
    <t>HOSPITAL  NACIONAL DOCENTE MADRE NIÑO SAN BARTOLOME</t>
  </si>
  <si>
    <t xml:space="preserve">Organos  o Unidades Orgánicas      </t>
  </si>
  <si>
    <t xml:space="preserve">Número de Contratos </t>
  </si>
  <si>
    <t>Oficina de  Epidemiología y Salud Ambiental</t>
  </si>
  <si>
    <t xml:space="preserve">   Servicio de Gineco-Obstetricia de la Adolescente</t>
  </si>
  <si>
    <t>ANEXO 1</t>
  </si>
  <si>
    <t>CONTRATOS SUJETOS A MODALIDAD</t>
  </si>
  <si>
    <t xml:space="preserve">ENTIDAD    </t>
  </si>
  <si>
    <t>:</t>
  </si>
  <si>
    <t>CLASIFICACIÓN:</t>
  </si>
  <si>
    <t>(1)</t>
  </si>
  <si>
    <t>FP</t>
  </si>
  <si>
    <t>EC</t>
  </si>
  <si>
    <t>TOTAL GENERAL (2)</t>
  </si>
  <si>
    <t xml:space="preserve">   Servicio de Medicina Materno Fetal</t>
  </si>
  <si>
    <t xml:space="preserve">   Servicio de  Cuidados Críticos del Neonato</t>
  </si>
  <si>
    <t>TOTAL</t>
  </si>
  <si>
    <t>SECTOR: SALUD</t>
  </si>
  <si>
    <t xml:space="preserve">
ENTIDAD: HOSPITAL  NACIONAL DOCENTE MADRE NIÑO "SAN BARTOLOME"</t>
  </si>
  <si>
    <t>RESUMEN CUANTITATIVO</t>
  </si>
  <si>
    <t>CONTRATOS DE ADMINISTRACION DE SERVICOS</t>
  </si>
  <si>
    <t>Especialista en Comunicación Social II</t>
  </si>
  <si>
    <t xml:space="preserve">ENTIDAD:   </t>
  </si>
  <si>
    <t>HOSPITAL NACIONAL DOCENTE MADRE NIÑO "SAN BARTOLOME"</t>
  </si>
  <si>
    <t>SALUD</t>
  </si>
  <si>
    <t>DENOMINACIÓN DEL ORGANO : DIRECCION GENERAL</t>
  </si>
  <si>
    <t xml:space="preserve">DENOMINACIÓN DE LA UNIDAD ORGANICA: </t>
  </si>
  <si>
    <t xml:space="preserve">Nº ORDEN </t>
  </si>
  <si>
    <t xml:space="preserve">CARGO ESTRUCTURAL </t>
  </si>
  <si>
    <t>CODIGO</t>
  </si>
  <si>
    <t>CLASIFI-CACIÓN (*)</t>
  </si>
  <si>
    <t xml:space="preserve">TOTAL </t>
  </si>
  <si>
    <t>SITUACIÓN DEL CARGO</t>
  </si>
  <si>
    <t>CARGO DE CONFIANZA</t>
  </si>
  <si>
    <t>O</t>
  </si>
  <si>
    <t>Especialista en Comunicación Social I</t>
  </si>
  <si>
    <t>DISA</t>
  </si>
  <si>
    <t>HOSPITAL</t>
  </si>
  <si>
    <t>MINISTERIO DE SALUD</t>
  </si>
  <si>
    <t>DIRECCION DE SALUD V LIMA - CIUDAD</t>
  </si>
  <si>
    <t>DISA :</t>
  </si>
  <si>
    <t>HOSPITAL:</t>
  </si>
  <si>
    <t>HOSPITAL NACIONAL DOCENTE MADRE NIÑO SAN BARTOLOME</t>
  </si>
  <si>
    <t>DIRECCION DE SALUD V LIMA-CIUDAD</t>
  </si>
  <si>
    <t>DISA:</t>
  </si>
  <si>
    <t>SECTOR :</t>
  </si>
  <si>
    <t>SECTOR:</t>
  </si>
  <si>
    <t>SECTOR</t>
  </si>
  <si>
    <t>*</t>
  </si>
  <si>
    <t>TOTAL DEL ORGANO</t>
  </si>
  <si>
    <t>SUB TOTAL DEL ORGANO</t>
  </si>
  <si>
    <t>TOTAL DE LA UNIDAD ORGANICA</t>
  </si>
  <si>
    <t>Supervisor/a I</t>
  </si>
  <si>
    <t>Supervisor/a II</t>
  </si>
  <si>
    <t>Jefe/a de Servicio</t>
  </si>
  <si>
    <t>Enfermera/o Especialista</t>
  </si>
  <si>
    <t>Técnico/a en Enfermería II</t>
  </si>
  <si>
    <t>Técnico/a en Enfermería I</t>
  </si>
  <si>
    <t>Técnico/a en Farmacia I</t>
  </si>
  <si>
    <t>Jefe/a de Departamento</t>
  </si>
  <si>
    <t>Trabajador/a de Servicios Generales</t>
  </si>
  <si>
    <t>Técnico/a en Nutrición I</t>
  </si>
  <si>
    <t>Técnico/a Administrativo I</t>
  </si>
  <si>
    <t>Técnico/a Administrativo II</t>
  </si>
  <si>
    <t>Técnico/a en Enfermería  I</t>
  </si>
  <si>
    <t>Técnico/a en Radiología</t>
  </si>
  <si>
    <t>Técnico/a en Laboratorio  II</t>
  </si>
  <si>
    <t xml:space="preserve">Técnico/a Especializado </t>
  </si>
  <si>
    <t>Técnico/a en Laboratorio II</t>
  </si>
  <si>
    <t>Técnico/a en Laboratorio I</t>
  </si>
  <si>
    <t>Técnico/a Especializado</t>
  </si>
  <si>
    <t>Técnico/a Administrativo  I</t>
  </si>
  <si>
    <t xml:space="preserve">Técnico/a Administrativo I </t>
  </si>
  <si>
    <t>Técnico/a en Impresiones</t>
  </si>
  <si>
    <t>Técnico/a en Soporte Informático</t>
  </si>
  <si>
    <t>Digitador/a</t>
  </si>
  <si>
    <t>Técnico/a en Archivo</t>
  </si>
  <si>
    <t>Educador/a para la Salud I</t>
  </si>
  <si>
    <t>Técnico/a en Servicios Generales II</t>
  </si>
  <si>
    <t>Técnico/a en Servicios Generales I</t>
  </si>
  <si>
    <t>Cajero/a I</t>
  </si>
  <si>
    <t>Contador/a II</t>
  </si>
  <si>
    <t>Técnico/a en Servicio Social</t>
  </si>
  <si>
    <t>Jefe/a del Órgano de Control Institucional</t>
  </si>
  <si>
    <t>(*) Cargos de libre designación (nivel de confianza)</t>
  </si>
  <si>
    <t>CLASIFICACION</t>
  </si>
  <si>
    <t>01101003</t>
  </si>
  <si>
    <t>01101002</t>
  </si>
  <si>
    <t>01101005</t>
  </si>
  <si>
    <t>01101006</t>
  </si>
  <si>
    <t>01102007</t>
  </si>
  <si>
    <t>01102005</t>
  </si>
  <si>
    <t>01102006</t>
  </si>
  <si>
    <t>01103002</t>
  </si>
  <si>
    <t>01103005</t>
  </si>
  <si>
    <t>01103006</t>
  </si>
  <si>
    <t>01104005</t>
  </si>
  <si>
    <t>01105005</t>
  </si>
  <si>
    <t>01105006</t>
  </si>
  <si>
    <t>01106005</t>
  </si>
  <si>
    <t>01106006</t>
  </si>
  <si>
    <t>01107002</t>
  </si>
  <si>
    <t>01107006</t>
  </si>
  <si>
    <t>01107015</t>
  </si>
  <si>
    <t>01107016</t>
  </si>
  <si>
    <t>01107025</t>
  </si>
  <si>
    <t>01107026</t>
  </si>
  <si>
    <t>01107034</t>
  </si>
  <si>
    <t>01107035</t>
  </si>
  <si>
    <t>01107036</t>
  </si>
  <si>
    <t>01107045</t>
  </si>
  <si>
    <t>01107046</t>
  </si>
  <si>
    <t>01108005</t>
  </si>
  <si>
    <t>01108006</t>
  </si>
  <si>
    <t>01109005</t>
  </si>
  <si>
    <t>01109006</t>
  </si>
  <si>
    <t>01110005</t>
  </si>
  <si>
    <t>01110006</t>
  </si>
  <si>
    <t>01111005</t>
  </si>
  <si>
    <t>01111006</t>
  </si>
  <si>
    <t>01112005</t>
  </si>
  <si>
    <t>01112006</t>
  </si>
  <si>
    <t>01112013</t>
  </si>
  <si>
    <t>01112015</t>
  </si>
  <si>
    <t>01112016</t>
  </si>
  <si>
    <t>01112023</t>
  </si>
  <si>
    <t>01112025</t>
  </si>
  <si>
    <t>01112033</t>
  </si>
  <si>
    <t>01112035</t>
  </si>
  <si>
    <t>01112043</t>
  </si>
  <si>
    <t>01112045</t>
  </si>
  <si>
    <t>01112053</t>
  </si>
  <si>
    <t>01112055</t>
  </si>
  <si>
    <t>01112063</t>
  </si>
  <si>
    <t>01112065</t>
  </si>
  <si>
    <t>01112066</t>
  </si>
  <si>
    <t>01112073</t>
  </si>
  <si>
    <t>01112075</t>
  </si>
  <si>
    <t>01112076</t>
  </si>
  <si>
    <t>01113005</t>
  </si>
  <si>
    <t>01113006</t>
  </si>
  <si>
    <t>01113013</t>
  </si>
  <si>
    <t>01113015</t>
  </si>
  <si>
    <t>01113023</t>
  </si>
  <si>
    <t>01113025</t>
  </si>
  <si>
    <t>01113033</t>
  </si>
  <si>
    <t>01113035</t>
  </si>
  <si>
    <t>01113043</t>
  </si>
  <si>
    <t>01113045</t>
  </si>
  <si>
    <t>01113053</t>
  </si>
  <si>
    <t>01113055</t>
  </si>
  <si>
    <t>01113056</t>
  </si>
  <si>
    <t>01113063</t>
  </si>
  <si>
    <t>01113065</t>
  </si>
  <si>
    <t>01113066</t>
  </si>
  <si>
    <t>01114005</t>
  </si>
  <si>
    <t>01114006</t>
  </si>
  <si>
    <t>01114013</t>
  </si>
  <si>
    <t>01114015</t>
  </si>
  <si>
    <t>01114023</t>
  </si>
  <si>
    <t>01114025</t>
  </si>
  <si>
    <t>01114033</t>
  </si>
  <si>
    <t>01114035</t>
  </si>
  <si>
    <t>01115005</t>
  </si>
  <si>
    <t>01115013</t>
  </si>
  <si>
    <t>01115015</t>
  </si>
  <si>
    <t>01115023</t>
  </si>
  <si>
    <t>01115025</t>
  </si>
  <si>
    <t>01115033</t>
  </si>
  <si>
    <t>01115035</t>
  </si>
  <si>
    <t>01115036</t>
  </si>
  <si>
    <t>01116005</t>
  </si>
  <si>
    <t>01116006</t>
  </si>
  <si>
    <t>01116013</t>
  </si>
  <si>
    <t>01116015</t>
  </si>
  <si>
    <t>01116023</t>
  </si>
  <si>
    <t>01116025</t>
  </si>
  <si>
    <t>01116033</t>
  </si>
  <si>
    <t>01116035</t>
  </si>
  <si>
    <t>01116043</t>
  </si>
  <si>
    <t>01116045</t>
  </si>
  <si>
    <t>01117005</t>
  </si>
  <si>
    <t>01117006</t>
  </si>
  <si>
    <t>01117013</t>
  </si>
  <si>
    <t>01117015</t>
  </si>
  <si>
    <t>01117023</t>
  </si>
  <si>
    <t>01117025</t>
  </si>
  <si>
    <t>01118005</t>
  </si>
  <si>
    <t>01118013</t>
  </si>
  <si>
    <t>01118015</t>
  </si>
  <si>
    <t>01118016</t>
  </si>
  <si>
    <t>01118023</t>
  </si>
  <si>
    <t>01118025</t>
  </si>
  <si>
    <t>01118026</t>
  </si>
  <si>
    <t>01118033</t>
  </si>
  <si>
    <t>01118035</t>
  </si>
  <si>
    <t>01118036</t>
  </si>
  <si>
    <t>01119006</t>
  </si>
  <si>
    <t>01119013</t>
  </si>
  <si>
    <t>01119015</t>
  </si>
  <si>
    <t>01119016</t>
  </si>
  <si>
    <t>01119023</t>
  </si>
  <si>
    <t>01119025</t>
  </si>
  <si>
    <t>01119026</t>
  </si>
  <si>
    <t>01119033</t>
  </si>
  <si>
    <t>01119035</t>
  </si>
  <si>
    <t>01119036</t>
  </si>
  <si>
    <t>01119043</t>
  </si>
  <si>
    <t>01119045</t>
  </si>
  <si>
    <t>01119046</t>
  </si>
  <si>
    <t>01120003</t>
  </si>
  <si>
    <t>01120005</t>
  </si>
  <si>
    <t>01120006</t>
  </si>
  <si>
    <t>01120013</t>
  </si>
  <si>
    <t>01120015</t>
  </si>
  <si>
    <t>01120016</t>
  </si>
  <si>
    <t>01120023</t>
  </si>
  <si>
    <t>01120025</t>
  </si>
  <si>
    <t>01120026</t>
  </si>
  <si>
    <t>01120033</t>
  </si>
  <si>
    <t>01120035</t>
  </si>
  <si>
    <t>01120036</t>
  </si>
  <si>
    <t>01120043</t>
  </si>
  <si>
    <t>01120045</t>
  </si>
  <si>
    <t>01120046</t>
  </si>
  <si>
    <t>01120053</t>
  </si>
  <si>
    <t>01120055</t>
  </si>
  <si>
    <t>01120056</t>
  </si>
  <si>
    <t>029-030</t>
  </si>
  <si>
    <t xml:space="preserve"> </t>
  </si>
  <si>
    <t>01104006</t>
  </si>
  <si>
    <t>Coordinador/a II</t>
  </si>
  <si>
    <t>016</t>
  </si>
  <si>
    <t>017</t>
  </si>
  <si>
    <t>023</t>
  </si>
  <si>
    <t>Especialista en Audición y Lenguaje</t>
  </si>
  <si>
    <t>01103003</t>
  </si>
  <si>
    <t>022</t>
  </si>
  <si>
    <t>031-032</t>
  </si>
  <si>
    <t>033-034</t>
  </si>
  <si>
    <t>044-045</t>
  </si>
  <si>
    <t>052</t>
  </si>
  <si>
    <t>053</t>
  </si>
  <si>
    <t>054</t>
  </si>
  <si>
    <t>062</t>
  </si>
  <si>
    <t>073</t>
  </si>
  <si>
    <t>01119005</t>
  </si>
  <si>
    <t>01113016</t>
  </si>
  <si>
    <t>257</t>
  </si>
  <si>
    <t>262</t>
  </si>
  <si>
    <t>Oficina Ejecutiva de Administración</t>
  </si>
  <si>
    <t>01107003</t>
  </si>
  <si>
    <t>004</t>
  </si>
  <si>
    <t>005-007</t>
  </si>
  <si>
    <t>008-010</t>
  </si>
  <si>
    <t>011</t>
  </si>
  <si>
    <t>012-015</t>
  </si>
  <si>
    <t>018</t>
  </si>
  <si>
    <t>024</t>
  </si>
  <si>
    <t>025-028</t>
  </si>
  <si>
    <t>040</t>
  </si>
  <si>
    <t>041-042</t>
  </si>
  <si>
    <t>043</t>
  </si>
  <si>
    <t>046-047</t>
  </si>
  <si>
    <t>048</t>
  </si>
  <si>
    <t>049</t>
  </si>
  <si>
    <t>050-051</t>
  </si>
  <si>
    <t>055</t>
  </si>
  <si>
    <t>056</t>
  </si>
  <si>
    <t>057-059</t>
  </si>
  <si>
    <t>060-061</t>
  </si>
  <si>
    <t>063</t>
  </si>
  <si>
    <t>064</t>
  </si>
  <si>
    <t>065</t>
  </si>
  <si>
    <t>077</t>
  </si>
  <si>
    <t>078</t>
  </si>
  <si>
    <t>112</t>
  </si>
  <si>
    <t>136</t>
  </si>
  <si>
    <t>137</t>
  </si>
  <si>
    <t>184</t>
  </si>
  <si>
    <t>204</t>
  </si>
  <si>
    <t>212</t>
  </si>
  <si>
    <t>221</t>
  </si>
  <si>
    <t>222</t>
  </si>
  <si>
    <t>223</t>
  </si>
  <si>
    <t>240</t>
  </si>
  <si>
    <t>256</t>
  </si>
  <si>
    <t>261</t>
  </si>
  <si>
    <t>021</t>
  </si>
  <si>
    <t>019-020</t>
  </si>
  <si>
    <t>(*) Se ha establecido 17  de Directivo Superior  de libre designación (nivel de confianza)</t>
  </si>
  <si>
    <t>01104003</t>
  </si>
  <si>
    <t>01105003</t>
  </si>
  <si>
    <t>01106003</t>
  </si>
  <si>
    <t>01107013</t>
  </si>
  <si>
    <t>01107023</t>
  </si>
  <si>
    <t>01107033</t>
  </si>
  <si>
    <t>01107043</t>
  </si>
  <si>
    <t>01108003</t>
  </si>
  <si>
    <t>01109003</t>
  </si>
  <si>
    <t>01110003</t>
  </si>
  <si>
    <t>01111003</t>
  </si>
  <si>
    <t>01112003</t>
  </si>
  <si>
    <t>01113003</t>
  </si>
  <si>
    <t>01114003</t>
  </si>
  <si>
    <t>01115003</t>
  </si>
  <si>
    <t>01117003</t>
  </si>
  <si>
    <t>01119003</t>
  </si>
  <si>
    <t>01118003</t>
  </si>
  <si>
    <t>01116003</t>
  </si>
  <si>
    <t>035-037</t>
  </si>
  <si>
    <t>038-039</t>
  </si>
  <si>
    <t>Coordinador/a Técnico/a</t>
  </si>
  <si>
    <t>Director/a Ejecutivo/a</t>
  </si>
  <si>
    <t>Técnico/a en Telecomunicaciones</t>
  </si>
  <si>
    <t>Médico Sub especialista</t>
  </si>
  <si>
    <t>Capellán</t>
  </si>
  <si>
    <t>DENOMINACIÓN DEL ORGANO:  OFICINA DE EPIDEMIOLOGIA Y SALUD AMBIENTAL</t>
  </si>
  <si>
    <t>Departamento de Odontoestomatología</t>
  </si>
  <si>
    <t>Departamento de Enfermería</t>
  </si>
  <si>
    <t xml:space="preserve">  Servicio de  Enfermería  en Cirugía Pediátrica</t>
  </si>
  <si>
    <t xml:space="preserve">  Servicio de  Enfermería en Pediátria</t>
  </si>
  <si>
    <t xml:space="preserve">  Servicio de  Enfermería  en Gineco-Obstetricia</t>
  </si>
  <si>
    <t xml:space="preserve">  Servicio de  Enfermería en Anestesiología y Central de Esterililzación</t>
  </si>
  <si>
    <t xml:space="preserve">  Servicio de  Enfermería en Emergencia y Cuidados Críticos</t>
  </si>
  <si>
    <t xml:space="preserve">  Servicio de Farmacia</t>
  </si>
  <si>
    <t xml:space="preserve">  Servicio de  Nutirición y Diétetica</t>
  </si>
  <si>
    <t xml:space="preserve">  Servicio de  Psicología</t>
  </si>
  <si>
    <t xml:space="preserve">  Servicio de  Trabajo Social</t>
  </si>
  <si>
    <t xml:space="preserve">  Oficina de  Economía  </t>
  </si>
  <si>
    <t>Trabajador/a Social</t>
  </si>
  <si>
    <t>Biólogo Especialista</t>
  </si>
  <si>
    <t>Especialista en Salud Pública I</t>
  </si>
  <si>
    <t>066</t>
  </si>
  <si>
    <t>067-069</t>
  </si>
  <si>
    <t>070</t>
  </si>
  <si>
    <t>071-072</t>
  </si>
  <si>
    <t>074</t>
  </si>
  <si>
    <t>075-076</t>
  </si>
  <si>
    <t>079</t>
  </si>
  <si>
    <t>080-081</t>
  </si>
  <si>
    <t>082-084</t>
  </si>
  <si>
    <t>085-086</t>
  </si>
  <si>
    <t>087-089</t>
  </si>
  <si>
    <t>090-095</t>
  </si>
  <si>
    <t>096</t>
  </si>
  <si>
    <t>097-104</t>
  </si>
  <si>
    <t>105-107</t>
  </si>
  <si>
    <t>108</t>
  </si>
  <si>
    <t>109-111</t>
  </si>
  <si>
    <t>113</t>
  </si>
  <si>
    <t>114-115</t>
  </si>
  <si>
    <t>116-117</t>
  </si>
  <si>
    <t>118-128</t>
  </si>
  <si>
    <t>129-135</t>
  </si>
  <si>
    <t>138</t>
  </si>
  <si>
    <t>139-140</t>
  </si>
  <si>
    <t>141-143</t>
  </si>
  <si>
    <t>144-149</t>
  </si>
  <si>
    <t>150-156</t>
  </si>
  <si>
    <t>157</t>
  </si>
  <si>
    <t>158-159</t>
  </si>
  <si>
    <t>160</t>
  </si>
  <si>
    <t>161-165</t>
  </si>
  <si>
    <t>166-183</t>
  </si>
  <si>
    <t>185</t>
  </si>
  <si>
    <t>186-203</t>
  </si>
  <si>
    <t>205</t>
  </si>
  <si>
    <t>206-209</t>
  </si>
  <si>
    <t>210-211</t>
  </si>
  <si>
    <t>213</t>
  </si>
  <si>
    <t>214-215</t>
  </si>
  <si>
    <t>216-217</t>
  </si>
  <si>
    <t>218</t>
  </si>
  <si>
    <t>219-220</t>
  </si>
  <si>
    <t>224</t>
  </si>
  <si>
    <t>225-231</t>
  </si>
  <si>
    <t>232-233</t>
  </si>
  <si>
    <t>234-239</t>
  </si>
  <si>
    <t>241</t>
  </si>
  <si>
    <t>242-244</t>
  </si>
  <si>
    <t>245-249</t>
  </si>
  <si>
    <t>250-255</t>
  </si>
  <si>
    <t>258</t>
  </si>
  <si>
    <t>259-260</t>
  </si>
  <si>
    <t>263</t>
  </si>
  <si>
    <t>264-265</t>
  </si>
  <si>
    <t>266</t>
  </si>
  <si>
    <t>267-269</t>
  </si>
  <si>
    <t>270</t>
  </si>
  <si>
    <t>271</t>
  </si>
  <si>
    <t>272-277</t>
  </si>
  <si>
    <t>278</t>
  </si>
  <si>
    <t>279-280</t>
  </si>
  <si>
    <t>281</t>
  </si>
  <si>
    <t>282</t>
  </si>
  <si>
    <t>283-290</t>
  </si>
  <si>
    <t>292</t>
  </si>
  <si>
    <t>293-295</t>
  </si>
  <si>
    <t>297-314</t>
  </si>
  <si>
    <t>316-319</t>
  </si>
  <si>
    <t>321-323</t>
  </si>
  <si>
    <t>325-327</t>
  </si>
  <si>
    <t>330-372</t>
  </si>
  <si>
    <t>380-383</t>
  </si>
  <si>
    <t>384-395</t>
  </si>
  <si>
    <t>396</t>
  </si>
  <si>
    <t>398-402</t>
  </si>
  <si>
    <t>404-409</t>
  </si>
  <si>
    <t>411-416</t>
  </si>
  <si>
    <t>418-426</t>
  </si>
  <si>
    <t>427</t>
  </si>
  <si>
    <t>429-431</t>
  </si>
  <si>
    <t>432-435</t>
  </si>
  <si>
    <t>436</t>
  </si>
  <si>
    <t>439</t>
  </si>
  <si>
    <t>440</t>
  </si>
  <si>
    <t>442-444</t>
  </si>
  <si>
    <t>446-458</t>
  </si>
  <si>
    <t>460-468</t>
  </si>
  <si>
    <t>470-471</t>
  </si>
  <si>
    <t>474-480</t>
  </si>
  <si>
    <t>482-485</t>
  </si>
  <si>
    <t>491-496</t>
  </si>
  <si>
    <t>502-503</t>
  </si>
  <si>
    <t>504-505</t>
  </si>
  <si>
    <t>507-510</t>
  </si>
  <si>
    <t>511-512</t>
  </si>
  <si>
    <t>514-515</t>
  </si>
  <si>
    <t>520-522</t>
  </si>
  <si>
    <t>524-526</t>
  </si>
  <si>
    <t>532-535</t>
  </si>
  <si>
    <t>536-551</t>
  </si>
  <si>
    <t>553-559</t>
  </si>
  <si>
    <t>560-565</t>
  </si>
  <si>
    <t>566-573</t>
  </si>
  <si>
    <t>576-579</t>
  </si>
  <si>
    <t>581-585</t>
  </si>
  <si>
    <t>586-589</t>
  </si>
  <si>
    <t>592-594</t>
  </si>
  <si>
    <t>597-599</t>
  </si>
  <si>
    <t>600-605</t>
  </si>
  <si>
    <t>609</t>
  </si>
  <si>
    <t>611-618</t>
  </si>
  <si>
    <t>619-620</t>
  </si>
  <si>
    <t>623-626</t>
  </si>
  <si>
    <t>627-640</t>
  </si>
  <si>
    <t>641-642</t>
  </si>
  <si>
    <t>643</t>
  </si>
  <si>
    <t>644</t>
  </si>
  <si>
    <t>645</t>
  </si>
  <si>
    <t>647-648</t>
  </si>
  <si>
    <t>649-651</t>
  </si>
  <si>
    <t>653-676</t>
  </si>
  <si>
    <t>677-684</t>
  </si>
  <si>
    <t>687-693</t>
  </si>
  <si>
    <t>694-704</t>
  </si>
  <si>
    <t>705-708</t>
  </si>
  <si>
    <t>710-714</t>
  </si>
  <si>
    <t>715-716</t>
  </si>
  <si>
    <t>717-718</t>
  </si>
  <si>
    <t>719</t>
  </si>
  <si>
    <t>720-721</t>
  </si>
  <si>
    <t>722</t>
  </si>
  <si>
    <t>724-725</t>
  </si>
  <si>
    <t>726-732</t>
  </si>
  <si>
    <t>733-756</t>
  </si>
  <si>
    <t>757-789</t>
  </si>
  <si>
    <t>790-806</t>
  </si>
  <si>
    <t>809-812</t>
  </si>
  <si>
    <t>813-820</t>
  </si>
  <si>
    <t>822-827</t>
  </si>
  <si>
    <t>828-836</t>
  </si>
  <si>
    <t>837</t>
  </si>
  <si>
    <t>839-840</t>
  </si>
  <si>
    <t>841-843</t>
  </si>
  <si>
    <t>844-872</t>
  </si>
  <si>
    <t>873-877</t>
  </si>
  <si>
    <t>878-918</t>
  </si>
  <si>
    <t>919-953</t>
  </si>
  <si>
    <t>957-961</t>
  </si>
  <si>
    <t>962-978</t>
  </si>
  <si>
    <t>979-980</t>
  </si>
  <si>
    <t>981-999</t>
  </si>
  <si>
    <t>1000-1009</t>
  </si>
  <si>
    <t>1011-1012</t>
  </si>
  <si>
    <t>1014-1015</t>
  </si>
  <si>
    <t>1016-1030</t>
  </si>
  <si>
    <t>1031-1052</t>
  </si>
  <si>
    <t>1053-1055</t>
  </si>
  <si>
    <t>1056-1073</t>
  </si>
  <si>
    <t>1074-1080</t>
  </si>
  <si>
    <t>1081-1085</t>
  </si>
  <si>
    <t xml:space="preserve">CUADRO  PARA  ASIGNACIÓN  DE  PERSONAL (CAP) </t>
  </si>
  <si>
    <t>Órgano de Control Institucional</t>
  </si>
  <si>
    <t>Técnico/a Administrativo III</t>
  </si>
  <si>
    <t xml:space="preserve">Técnico/a en Enfermería 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</si>
</sst>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[$€]* #,##0.00_ ;_ [$€]* \-#,##0.00_ ;_ [$€]* &quot;-&quot;??_ ;_ @_ "/>
  </numFmts>
  <fonts count="29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7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 Narrow"/>
      <family val="2"/>
    </font>
    <font>
      <sz val="10"/>
      <name val="Arial Narrow"/>
      <family val="2"/>
    </font>
    <font>
      <sz val="10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3"/>
      <name val="Arial"/>
      <family val="2"/>
    </font>
    <font>
      <sz val="10"/>
      <color indexed="18"/>
      <name val="Arial"/>
      <family val="2"/>
    </font>
    <font>
      <sz val="10"/>
      <color indexed="6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C0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u/>
      <sz val="10"/>
      <name val="Arial"/>
      <family val="2"/>
    </font>
    <font>
      <sz val="12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5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330">
    <xf numFmtId="0" fontId="0" fillId="0" borderId="0" xfId="0"/>
    <xf numFmtId="0" fontId="3" fillId="0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wrapText="1"/>
    </xf>
    <xf numFmtId="0" fontId="5" fillId="0" borderId="15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center" vertical="top" wrapText="1"/>
    </xf>
    <xf numFmtId="0" fontId="0" fillId="0" borderId="0" xfId="0" applyBorder="1"/>
    <xf numFmtId="0" fontId="5" fillId="0" borderId="6" xfId="0" applyFont="1" applyBorder="1" applyAlignment="1">
      <alignment vertical="top" wrapText="1"/>
    </xf>
    <xf numFmtId="0" fontId="5" fillId="0" borderId="16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17" xfId="0" applyFont="1" applyBorder="1" applyAlignment="1">
      <alignment vertical="top" wrapText="1"/>
    </xf>
    <xf numFmtId="0" fontId="5" fillId="0" borderId="18" xfId="0" applyFont="1" applyBorder="1" applyAlignment="1">
      <alignment vertical="top" wrapText="1"/>
    </xf>
    <xf numFmtId="0" fontId="5" fillId="0" borderId="19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49" fontId="7" fillId="0" borderId="0" xfId="0" applyNumberFormat="1" applyFont="1"/>
    <xf numFmtId="0" fontId="5" fillId="0" borderId="20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7" fillId="0" borderId="1" xfId="0" applyFont="1" applyFill="1" applyBorder="1" applyAlignment="1">
      <alignment horizontal="left" vertical="center" wrapText="1"/>
    </xf>
    <xf numFmtId="0" fontId="10" fillId="0" borderId="0" xfId="0" applyFont="1"/>
    <xf numFmtId="0" fontId="13" fillId="0" borderId="0" xfId="0" applyFont="1" applyAlignment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7" fillId="0" borderId="1" xfId="0" applyFont="1" applyFill="1" applyBorder="1" applyAlignment="1">
      <alignment vertical="center"/>
    </xf>
    <xf numFmtId="0" fontId="7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top" wrapText="1"/>
    </xf>
    <xf numFmtId="0" fontId="0" fillId="0" borderId="0" xfId="0" applyFill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/>
    </xf>
    <xf numFmtId="0" fontId="5" fillId="2" borderId="15" xfId="0" applyFont="1" applyFill="1" applyBorder="1" applyAlignment="1">
      <alignment horizontal="center" vertical="top" wrapText="1"/>
    </xf>
    <xf numFmtId="0" fontId="5" fillId="0" borderId="3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21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9" fillId="0" borderId="24" xfId="0" applyFont="1" applyFill="1" applyBorder="1" applyAlignment="1">
      <alignment vertical="center"/>
    </xf>
    <xf numFmtId="0" fontId="9" fillId="0" borderId="24" xfId="0" applyFont="1" applyBorder="1" applyAlignment="1">
      <alignment vertical="center" wrapText="1"/>
    </xf>
    <xf numFmtId="0" fontId="9" fillId="3" borderId="25" xfId="0" applyFont="1" applyFill="1" applyBorder="1" applyAlignment="1">
      <alignment horizontal="center" vertical="center"/>
    </xf>
    <xf numFmtId="0" fontId="9" fillId="0" borderId="26" xfId="0" applyFont="1" applyBorder="1" applyAlignment="1">
      <alignment vertical="center" wrapText="1"/>
    </xf>
    <xf numFmtId="0" fontId="9" fillId="0" borderId="27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top" wrapText="1"/>
    </xf>
    <xf numFmtId="0" fontId="9" fillId="0" borderId="0" xfId="0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center"/>
    </xf>
    <xf numFmtId="0" fontId="5" fillId="3" borderId="1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0" fontId="9" fillId="0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49" fontId="4" fillId="0" borderId="1" xfId="0" quotePrefix="1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49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wrapText="1"/>
    </xf>
    <xf numFmtId="49" fontId="7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/>
    <xf numFmtId="0" fontId="14" fillId="0" borderId="1" xfId="0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center"/>
      <protection locked="0"/>
    </xf>
    <xf numFmtId="49" fontId="14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/>
    <xf numFmtId="0" fontId="16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4" borderId="0" xfId="0" applyFill="1"/>
    <xf numFmtId="1" fontId="7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" fontId="7" fillId="0" borderId="1" xfId="2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12" fillId="0" borderId="17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7" fillId="0" borderId="29" xfId="0" applyFont="1" applyBorder="1" applyAlignment="1">
      <alignment vertical="center" wrapText="1"/>
    </xf>
    <xf numFmtId="0" fontId="1" fillId="0" borderId="1" xfId="0" applyFont="1" applyFill="1" applyBorder="1"/>
    <xf numFmtId="0" fontId="3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1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23" fillId="0" borderId="1" xfId="0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0" fontId="0" fillId="5" borderId="0" xfId="0" applyFill="1"/>
    <xf numFmtId="0" fontId="0" fillId="5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5" xfId="0" quotePrefix="1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/>
    <xf numFmtId="49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1" fillId="0" borderId="1" xfId="0" quotePrefix="1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0" fontId="4" fillId="0" borderId="1" xfId="0" applyFont="1" applyFill="1" applyBorder="1" applyAlignment="1"/>
    <xf numFmtId="0" fontId="7" fillId="0" borderId="1" xfId="0" applyFont="1" applyFill="1" applyBorder="1" applyAlignment="1"/>
    <xf numFmtId="0" fontId="1" fillId="0" borderId="1" xfId="0" applyFont="1" applyFill="1" applyBorder="1" applyAlignment="1">
      <alignment horizontal="left"/>
    </xf>
    <xf numFmtId="0" fontId="5" fillId="0" borderId="15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5" fillId="0" borderId="0" xfId="0" applyFont="1" applyBorder="1" applyAlignment="1">
      <alignment horizontal="justify" vertical="top" wrapText="1"/>
    </xf>
    <xf numFmtId="0" fontId="7" fillId="2" borderId="1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/>
    </xf>
    <xf numFmtId="0" fontId="9" fillId="0" borderId="5" xfId="0" applyFont="1" applyBorder="1" applyAlignment="1">
      <alignment horizontal="center" vertical="center"/>
    </xf>
    <xf numFmtId="0" fontId="1" fillId="0" borderId="24" xfId="0" applyFont="1" applyBorder="1" applyAlignment="1">
      <alignment horizontal="left"/>
    </xf>
    <xf numFmtId="0" fontId="27" fillId="0" borderId="1" xfId="0" applyFont="1" applyFill="1" applyBorder="1"/>
    <xf numFmtId="0" fontId="5" fillId="0" borderId="35" xfId="0" applyFont="1" applyFill="1" applyBorder="1" applyAlignment="1">
      <alignment horizontal="center" vertical="top" wrapText="1"/>
    </xf>
    <xf numFmtId="0" fontId="1" fillId="0" borderId="1" xfId="0" applyFont="1" applyFill="1" applyBorder="1" applyAlignment="1"/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/>
    </xf>
    <xf numFmtId="1" fontId="2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top" wrapText="1"/>
    </xf>
    <xf numFmtId="0" fontId="28" fillId="0" borderId="1" xfId="0" applyFont="1" applyBorder="1" applyAlignment="1">
      <alignment horizontal="center" vertical="top" wrapText="1"/>
    </xf>
    <xf numFmtId="1" fontId="28" fillId="0" borderId="1" xfId="0" applyNumberFormat="1" applyFont="1" applyBorder="1" applyAlignment="1">
      <alignment horizontal="center" vertical="top" wrapText="1"/>
    </xf>
    <xf numFmtId="1" fontId="5" fillId="0" borderId="1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center"/>
    </xf>
    <xf numFmtId="0" fontId="7" fillId="0" borderId="2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21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quotePrefix="1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justify" vertical="top" wrapText="1"/>
    </xf>
    <xf numFmtId="0" fontId="5" fillId="0" borderId="16" xfId="0" applyFont="1" applyBorder="1" applyAlignment="1">
      <alignment horizontal="justify" vertical="top" wrapText="1"/>
    </xf>
    <xf numFmtId="0" fontId="5" fillId="0" borderId="3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center" vertical="top" wrapText="1"/>
    </xf>
    <xf numFmtId="0" fontId="10" fillId="0" borderId="24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justify" vertical="top" wrapText="1"/>
    </xf>
    <xf numFmtId="0" fontId="9" fillId="0" borderId="24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9" fillId="0" borderId="25" xfId="0" applyFont="1" applyFill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10" fillId="0" borderId="27" xfId="0" quotePrefix="1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left" vertical="center"/>
    </xf>
    <xf numFmtId="0" fontId="0" fillId="0" borderId="5" xfId="0" applyBorder="1"/>
    <xf numFmtId="0" fontId="1" fillId="0" borderId="2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2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quotePrefix="1" applyFont="1" applyBorder="1" applyAlignment="1">
      <alignment horizontal="left"/>
    </xf>
    <xf numFmtId="0" fontId="1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49" fontId="7" fillId="0" borderId="34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justify" wrapText="1"/>
    </xf>
    <xf numFmtId="0" fontId="5" fillId="0" borderId="7" xfId="0" applyFont="1" applyBorder="1" applyAlignment="1">
      <alignment horizontal="center" vertical="top" wrapText="1"/>
    </xf>
    <xf numFmtId="0" fontId="5" fillId="0" borderId="36" xfId="0" applyFont="1" applyBorder="1" applyAlignment="1">
      <alignment horizontal="center" vertical="top" wrapText="1"/>
    </xf>
    <xf numFmtId="0" fontId="5" fillId="0" borderId="32" xfId="0" applyFont="1" applyBorder="1" applyAlignment="1">
      <alignment horizontal="center" vertical="top" wrapText="1"/>
    </xf>
    <xf numFmtId="49" fontId="5" fillId="0" borderId="17" xfId="0" applyNumberFormat="1" applyFont="1" applyBorder="1" applyAlignment="1">
      <alignment horizontal="center" vertical="top" wrapText="1"/>
    </xf>
    <xf numFmtId="49" fontId="5" fillId="0" borderId="20" xfId="0" applyNumberFormat="1" applyFont="1" applyBorder="1" applyAlignment="1">
      <alignment horizontal="center" vertical="top" wrapText="1"/>
    </xf>
    <xf numFmtId="49" fontId="5" fillId="0" borderId="18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1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/>
    </xf>
    <xf numFmtId="0" fontId="1" fillId="0" borderId="5" xfId="0" quotePrefix="1" applyFont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7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/>
    </xf>
  </cellXfs>
  <cellStyles count="54">
    <cellStyle name="Euro" xfId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Normal" xfId="0" builtinId="0"/>
    <cellStyle name="Porcentaje" xfId="2" builtinId="5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emf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7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7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8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0</xdr:rowOff>
    </xdr:from>
    <xdr:to>
      <xdr:col>0</xdr:col>
      <xdr:colOff>828675</xdr:colOff>
      <xdr:row>0</xdr:row>
      <xdr:rowOff>0</xdr:rowOff>
    </xdr:to>
    <xdr:pic>
      <xdr:nvPicPr>
        <xdr:cNvPr id="789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6</xdr:col>
      <xdr:colOff>533400</xdr:colOff>
      <xdr:row>0</xdr:row>
      <xdr:rowOff>0</xdr:rowOff>
    </xdr:to>
    <xdr:pic>
      <xdr:nvPicPr>
        <xdr:cNvPr id="789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381750" y="0"/>
          <a:ext cx="2057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657225</xdr:colOff>
      <xdr:row>0</xdr:row>
      <xdr:rowOff>104775</xdr:rowOff>
    </xdr:from>
    <xdr:to>
      <xdr:col>6</xdr:col>
      <xdr:colOff>590550</xdr:colOff>
      <xdr:row>4</xdr:row>
      <xdr:rowOff>114300</xdr:rowOff>
    </xdr:to>
    <xdr:pic>
      <xdr:nvPicPr>
        <xdr:cNvPr id="789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038975" y="104775"/>
          <a:ext cx="145732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0</xdr:row>
      <xdr:rowOff>104775</xdr:rowOff>
    </xdr:from>
    <xdr:to>
      <xdr:col>0</xdr:col>
      <xdr:colOff>1047750</xdr:colOff>
      <xdr:row>5</xdr:row>
      <xdr:rowOff>114300</xdr:rowOff>
    </xdr:to>
    <xdr:pic>
      <xdr:nvPicPr>
        <xdr:cNvPr id="789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0975" y="104775"/>
          <a:ext cx="86677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15</xdr:row>
          <xdr:rowOff>0</xdr:rowOff>
        </xdr:from>
        <xdr:to>
          <xdr:col>1</xdr:col>
          <xdr:colOff>0</xdr:colOff>
          <xdr:row>15</xdr:row>
          <xdr:rowOff>0</xdr:rowOff>
        </xdr:to>
        <xdr:sp macro="" textlink="">
          <xdr:nvSpPr>
            <xdr:cNvPr id="7171" name="Object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3</xdr:row>
      <xdr:rowOff>28575</xdr:rowOff>
    </xdr:from>
    <xdr:to>
      <xdr:col>1</xdr:col>
      <xdr:colOff>828675</xdr:colOff>
      <xdr:row>8</xdr:row>
      <xdr:rowOff>0</xdr:rowOff>
    </xdr:to>
    <xdr:pic>
      <xdr:nvPicPr>
        <xdr:cNvPr id="1445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4875" y="514350"/>
          <a:ext cx="61912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3</xdr:row>
      <xdr:rowOff>47625</xdr:rowOff>
    </xdr:from>
    <xdr:to>
      <xdr:col>8</xdr:col>
      <xdr:colOff>533400</xdr:colOff>
      <xdr:row>7</xdr:row>
      <xdr:rowOff>104775</xdr:rowOff>
    </xdr:to>
    <xdr:pic>
      <xdr:nvPicPr>
        <xdr:cNvPr id="1445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10425" y="533400"/>
          <a:ext cx="18573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32</xdr:row>
          <xdr:rowOff>0</xdr:rowOff>
        </xdr:from>
        <xdr:to>
          <xdr:col>2</xdr:col>
          <xdr:colOff>723900</xdr:colOff>
          <xdr:row>32</xdr:row>
          <xdr:rowOff>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214312</xdr:colOff>
      <xdr:row>2</xdr:row>
      <xdr:rowOff>83344</xdr:rowOff>
    </xdr:from>
    <xdr:to>
      <xdr:col>2</xdr:col>
      <xdr:colOff>23812</xdr:colOff>
      <xdr:row>4</xdr:row>
      <xdr:rowOff>216694</xdr:rowOff>
    </xdr:to>
    <xdr:pic>
      <xdr:nvPicPr>
        <xdr:cNvPr id="1000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0562" y="416719"/>
          <a:ext cx="726281" cy="5381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657225</xdr:colOff>
      <xdr:row>2</xdr:row>
      <xdr:rowOff>142875</xdr:rowOff>
    </xdr:from>
    <xdr:to>
      <xdr:col>8</xdr:col>
      <xdr:colOff>933450</xdr:colOff>
      <xdr:row>4</xdr:row>
      <xdr:rowOff>200025</xdr:rowOff>
    </xdr:to>
    <xdr:pic>
      <xdr:nvPicPr>
        <xdr:cNvPr id="1000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458075" y="466725"/>
          <a:ext cx="9429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28575</xdr:rowOff>
    </xdr:from>
    <xdr:to>
      <xdr:col>1</xdr:col>
      <xdr:colOff>828675</xdr:colOff>
      <xdr:row>5</xdr:row>
      <xdr:rowOff>0</xdr:rowOff>
    </xdr:to>
    <xdr:pic>
      <xdr:nvPicPr>
        <xdr:cNvPr id="1548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4875" y="514350"/>
          <a:ext cx="68580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47625</xdr:rowOff>
    </xdr:from>
    <xdr:to>
      <xdr:col>5</xdr:col>
      <xdr:colOff>533400</xdr:colOff>
      <xdr:row>4</xdr:row>
      <xdr:rowOff>104775</xdr:rowOff>
    </xdr:to>
    <xdr:pic>
      <xdr:nvPicPr>
        <xdr:cNvPr id="1548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553075" y="533400"/>
          <a:ext cx="14763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28575</xdr:rowOff>
    </xdr:from>
    <xdr:to>
      <xdr:col>1</xdr:col>
      <xdr:colOff>828675</xdr:colOff>
      <xdr:row>5</xdr:row>
      <xdr:rowOff>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4875" y="28575"/>
          <a:ext cx="65722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304800</xdr:colOff>
      <xdr:row>0</xdr:row>
      <xdr:rowOff>57150</xdr:rowOff>
    </xdr:from>
    <xdr:to>
      <xdr:col>3</xdr:col>
      <xdr:colOff>962025</xdr:colOff>
      <xdr:row>4</xdr:row>
      <xdr:rowOff>114300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686425" y="57150"/>
          <a:ext cx="6572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3</xdr:row>
      <xdr:rowOff>28575</xdr:rowOff>
    </xdr:from>
    <xdr:to>
      <xdr:col>1</xdr:col>
      <xdr:colOff>828675</xdr:colOff>
      <xdr:row>8</xdr:row>
      <xdr:rowOff>0</xdr:rowOff>
    </xdr:to>
    <xdr:pic>
      <xdr:nvPicPr>
        <xdr:cNvPr id="260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4875" y="514350"/>
          <a:ext cx="68580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3</xdr:row>
      <xdr:rowOff>47625</xdr:rowOff>
    </xdr:from>
    <xdr:to>
      <xdr:col>10</xdr:col>
      <xdr:colOff>533400</xdr:colOff>
      <xdr:row>7</xdr:row>
      <xdr:rowOff>104775</xdr:rowOff>
    </xdr:to>
    <xdr:pic>
      <xdr:nvPicPr>
        <xdr:cNvPr id="260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305675" y="533400"/>
          <a:ext cx="18573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3</xdr:row>
      <xdr:rowOff>28575</xdr:rowOff>
    </xdr:from>
    <xdr:to>
      <xdr:col>1</xdr:col>
      <xdr:colOff>828675</xdr:colOff>
      <xdr:row>8</xdr:row>
      <xdr:rowOff>0</xdr:rowOff>
    </xdr:to>
    <xdr:pic>
      <xdr:nvPicPr>
        <xdr:cNvPr id="260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4875" y="514350"/>
          <a:ext cx="68580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3</xdr:row>
      <xdr:rowOff>47625</xdr:rowOff>
    </xdr:from>
    <xdr:to>
      <xdr:col>10</xdr:col>
      <xdr:colOff>533400</xdr:colOff>
      <xdr:row>7</xdr:row>
      <xdr:rowOff>104775</xdr:rowOff>
    </xdr:to>
    <xdr:pic>
      <xdr:nvPicPr>
        <xdr:cNvPr id="260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305675" y="533400"/>
          <a:ext cx="18573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6</xdr:row>
      <xdr:rowOff>85725</xdr:rowOff>
    </xdr:from>
    <xdr:to>
      <xdr:col>3</xdr:col>
      <xdr:colOff>685800</xdr:colOff>
      <xdr:row>11</xdr:row>
      <xdr:rowOff>57150</xdr:rowOff>
    </xdr:to>
    <xdr:pic>
      <xdr:nvPicPr>
        <xdr:cNvPr id="45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" y="1057275"/>
          <a:ext cx="50482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6</xdr:row>
      <xdr:rowOff>142875</xdr:rowOff>
    </xdr:from>
    <xdr:to>
      <xdr:col>8</xdr:col>
      <xdr:colOff>752475</xdr:colOff>
      <xdr:row>10</xdr:row>
      <xdr:rowOff>9525</xdr:rowOff>
    </xdr:to>
    <xdr:pic>
      <xdr:nvPicPr>
        <xdr:cNvPr id="452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0" y="1114425"/>
          <a:ext cx="7524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885825</xdr:colOff>
      <xdr:row>2</xdr:row>
      <xdr:rowOff>19050</xdr:rowOff>
    </xdr:from>
    <xdr:to>
      <xdr:col>4</xdr:col>
      <xdr:colOff>2343150</xdr:colOff>
      <xdr:row>6</xdr:row>
      <xdr:rowOff>28575</xdr:rowOff>
    </xdr:to>
    <xdr:pic>
      <xdr:nvPicPr>
        <xdr:cNvPr id="2129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10500" y="314325"/>
          <a:ext cx="145732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209550</xdr:colOff>
      <xdr:row>1</xdr:row>
      <xdr:rowOff>66675</xdr:rowOff>
    </xdr:from>
    <xdr:to>
      <xdr:col>2</xdr:col>
      <xdr:colOff>1076325</xdr:colOff>
      <xdr:row>6</xdr:row>
      <xdr:rowOff>104775</xdr:rowOff>
    </xdr:to>
    <xdr:pic>
      <xdr:nvPicPr>
        <xdr:cNvPr id="2129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228600"/>
          <a:ext cx="86677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5:G22"/>
  <sheetViews>
    <sheetView zoomScale="75" zoomScaleNormal="75" zoomScaleSheetLayoutView="100" zoomScalePageLayoutView="75" workbookViewId="0">
      <selection activeCell="B11" sqref="B11:F11"/>
    </sheetView>
  </sheetViews>
  <sheetFormatPr baseColWidth="10" defaultRowHeight="12.75" x14ac:dyDescent="0.2"/>
  <cols>
    <col min="1" max="1" width="49.140625" customWidth="1"/>
    <col min="2" max="2" width="13.85546875" customWidth="1"/>
    <col min="3" max="3" width="15.28515625" customWidth="1"/>
    <col min="4" max="4" width="17.42578125" customWidth="1"/>
  </cols>
  <sheetData>
    <row r="5" spans="1:7" x14ac:dyDescent="0.2">
      <c r="A5" s="26"/>
      <c r="B5" s="26"/>
      <c r="C5" s="26"/>
      <c r="D5" s="26"/>
      <c r="E5" s="26"/>
      <c r="F5" s="26"/>
      <c r="G5" s="26"/>
    </row>
    <row r="6" spans="1:7" ht="15.75" thickBot="1" x14ac:dyDescent="0.3">
      <c r="A6" s="213" t="s">
        <v>300</v>
      </c>
      <c r="B6" s="213"/>
      <c r="C6" s="213"/>
      <c r="D6" s="213"/>
      <c r="E6" s="213"/>
      <c r="F6" s="213"/>
      <c r="G6" s="213"/>
    </row>
    <row r="7" spans="1:7" ht="30.75" customHeight="1" thickBot="1" x14ac:dyDescent="0.25">
      <c r="A7" s="210" t="s">
        <v>299</v>
      </c>
      <c r="B7" s="211"/>
      <c r="C7" s="211"/>
      <c r="D7" s="211"/>
      <c r="E7" s="211"/>
      <c r="F7" s="211"/>
      <c r="G7" s="212"/>
    </row>
    <row r="8" spans="1:7" ht="21" customHeight="1" thickBot="1" x14ac:dyDescent="0.25">
      <c r="A8" s="210" t="s">
        <v>298</v>
      </c>
      <c r="B8" s="211"/>
      <c r="C8" s="211"/>
      <c r="D8" s="211"/>
      <c r="E8" s="211"/>
      <c r="F8" s="211"/>
      <c r="G8" s="212"/>
    </row>
    <row r="9" spans="1:7" x14ac:dyDescent="0.2">
      <c r="A9" s="214" t="s">
        <v>199</v>
      </c>
      <c r="B9" s="217" t="s">
        <v>200</v>
      </c>
      <c r="C9" s="217"/>
      <c r="D9" s="217"/>
      <c r="E9" s="217"/>
      <c r="F9" s="217"/>
      <c r="G9" s="219" t="s">
        <v>201</v>
      </c>
    </row>
    <row r="10" spans="1:7" x14ac:dyDescent="0.2">
      <c r="A10" s="215"/>
      <c r="B10" s="218"/>
      <c r="C10" s="218"/>
      <c r="D10" s="218"/>
      <c r="E10" s="218"/>
      <c r="F10" s="218"/>
      <c r="G10" s="220"/>
    </row>
    <row r="11" spans="1:7" ht="24" x14ac:dyDescent="0.2">
      <c r="A11" s="216"/>
      <c r="B11" s="14" t="s">
        <v>202</v>
      </c>
      <c r="C11" s="58" t="s">
        <v>276</v>
      </c>
      <c r="D11" s="58" t="s">
        <v>203</v>
      </c>
      <c r="E11" s="58" t="s">
        <v>204</v>
      </c>
      <c r="F11" s="58" t="s">
        <v>205</v>
      </c>
      <c r="G11" s="220"/>
    </row>
    <row r="12" spans="1:7" ht="23.25" customHeight="1" x14ac:dyDescent="0.2">
      <c r="A12" s="63" t="s">
        <v>206</v>
      </c>
      <c r="B12" s="57">
        <f>RES.CUANT.!F20</f>
        <v>2</v>
      </c>
      <c r="C12" s="57">
        <f>RES.CUANT.!G20</f>
        <v>0</v>
      </c>
      <c r="D12" s="57">
        <v>0</v>
      </c>
      <c r="E12" s="57">
        <f>RES.CUANT.!I20</f>
        <v>13</v>
      </c>
      <c r="F12" s="57">
        <f>RES.CUANT.!J20</f>
        <v>0</v>
      </c>
      <c r="G12" s="65">
        <f>SUM(B12:F12)</f>
        <v>15</v>
      </c>
    </row>
    <row r="13" spans="1:7" ht="23.25" customHeight="1" x14ac:dyDescent="0.2">
      <c r="A13" s="63" t="s">
        <v>208</v>
      </c>
      <c r="B13" s="14">
        <f>RES.CUANT.!F22</f>
        <v>0</v>
      </c>
      <c r="C13" s="14">
        <f>RES.CUANT.!G22</f>
        <v>0</v>
      </c>
      <c r="D13" s="14">
        <f>RES.CUANT.!H22</f>
        <v>3</v>
      </c>
      <c r="E13" s="14">
        <f>RES.CUANT.!I22</f>
        <v>2</v>
      </c>
      <c r="F13" s="14">
        <f>RES.CUANT.!J22</f>
        <v>1</v>
      </c>
      <c r="G13" s="65">
        <f>SUM(B13:F13)</f>
        <v>6</v>
      </c>
    </row>
    <row r="14" spans="1:7" ht="23.25" customHeight="1" x14ac:dyDescent="0.2">
      <c r="A14" s="64" t="s">
        <v>210</v>
      </c>
      <c r="B14" s="58">
        <v>4</v>
      </c>
      <c r="C14" s="58">
        <v>23</v>
      </c>
      <c r="D14" s="58">
        <v>0</v>
      </c>
      <c r="E14" s="58">
        <v>7</v>
      </c>
      <c r="F14" s="58">
        <v>0</v>
      </c>
      <c r="G14" s="65">
        <f>SUM(B14:F14)</f>
        <v>34</v>
      </c>
    </row>
    <row r="15" spans="1:7" ht="23.25" customHeight="1" x14ac:dyDescent="0.2">
      <c r="A15" s="64" t="s">
        <v>215</v>
      </c>
      <c r="B15" s="58">
        <v>10</v>
      </c>
      <c r="C15" s="58">
        <v>35</v>
      </c>
      <c r="D15" s="58">
        <v>0</v>
      </c>
      <c r="E15" s="58">
        <v>118</v>
      </c>
      <c r="F15" s="58">
        <v>27</v>
      </c>
      <c r="G15" s="65">
        <f>SUM(B15:F15)</f>
        <v>190</v>
      </c>
    </row>
    <row r="16" spans="1:7" ht="23.25" customHeight="1" thickBot="1" x14ac:dyDescent="0.25">
      <c r="A16" s="66" t="s">
        <v>225</v>
      </c>
      <c r="B16" s="67">
        <v>62</v>
      </c>
      <c r="C16" s="67">
        <v>366</v>
      </c>
      <c r="D16" s="67">
        <v>9</v>
      </c>
      <c r="E16" s="67">
        <v>240</v>
      </c>
      <c r="F16" s="67">
        <v>52</v>
      </c>
      <c r="G16" s="65">
        <f>SUM(B16:F16)</f>
        <v>729</v>
      </c>
    </row>
    <row r="17" spans="1:7" ht="23.25" customHeight="1" thickBot="1" x14ac:dyDescent="0.25">
      <c r="A17" s="68" t="s">
        <v>273</v>
      </c>
      <c r="B17" s="69">
        <f t="shared" ref="B17:G17" si="0">SUM(B12:B16)</f>
        <v>78</v>
      </c>
      <c r="C17" s="69">
        <f t="shared" si="0"/>
        <v>424</v>
      </c>
      <c r="D17" s="69">
        <f t="shared" si="0"/>
        <v>12</v>
      </c>
      <c r="E17" s="69">
        <f t="shared" si="0"/>
        <v>380</v>
      </c>
      <c r="F17" s="69">
        <f t="shared" si="0"/>
        <v>80</v>
      </c>
      <c r="G17" s="75">
        <f t="shared" si="0"/>
        <v>974</v>
      </c>
    </row>
    <row r="18" spans="1:7" ht="18" customHeight="1" thickBot="1" x14ac:dyDescent="0.25">
      <c r="A18" s="70"/>
      <c r="B18" s="71"/>
      <c r="C18" s="71"/>
      <c r="D18" s="71"/>
      <c r="E18" s="71"/>
      <c r="F18" s="71"/>
      <c r="G18" s="73"/>
    </row>
    <row r="19" spans="1:7" ht="16.5" thickBot="1" x14ac:dyDescent="0.25">
      <c r="A19" s="209" t="s">
        <v>272</v>
      </c>
      <c r="B19" s="209"/>
      <c r="C19" s="209"/>
      <c r="D19" s="209"/>
      <c r="E19" s="209"/>
      <c r="F19" s="209"/>
      <c r="G19" s="209"/>
    </row>
    <row r="20" spans="1:7" ht="18.75" customHeight="1" thickBot="1" x14ac:dyDescent="0.25">
      <c r="A20" s="72" t="s">
        <v>273</v>
      </c>
      <c r="B20" s="28"/>
      <c r="C20" s="28"/>
      <c r="D20" s="28"/>
      <c r="E20" s="28"/>
      <c r="F20" s="29"/>
      <c r="G20" s="23">
        <f>+CAP!G699</f>
        <v>974</v>
      </c>
    </row>
    <row r="21" spans="1:7" ht="18.75" customHeight="1" thickBot="1" x14ac:dyDescent="0.25">
      <c r="A21" s="72" t="s">
        <v>274</v>
      </c>
      <c r="B21" s="28"/>
      <c r="C21" s="28"/>
      <c r="D21" s="28"/>
      <c r="E21" s="28"/>
      <c r="F21" s="29"/>
      <c r="G21" s="23">
        <f>+CAP!H699</f>
        <v>111</v>
      </c>
    </row>
    <row r="22" spans="1:7" ht="18.75" customHeight="1" thickBot="1" x14ac:dyDescent="0.25">
      <c r="A22" s="72" t="s">
        <v>275</v>
      </c>
      <c r="B22" s="28"/>
      <c r="C22" s="28"/>
      <c r="D22" s="28"/>
      <c r="E22" s="28"/>
      <c r="F22" s="29"/>
      <c r="G22" s="23">
        <f>SUM(G20:G21)</f>
        <v>1085</v>
      </c>
    </row>
  </sheetData>
  <mergeCells count="7">
    <mergeCell ref="A19:G19"/>
    <mergeCell ref="A7:G7"/>
    <mergeCell ref="A6:G6"/>
    <mergeCell ref="A9:A11"/>
    <mergeCell ref="B9:F10"/>
    <mergeCell ref="G9:G11"/>
    <mergeCell ref="A8:G8"/>
  </mergeCells>
  <phoneticPr fontId="0" type="noConversion"/>
  <pageMargins left="0.53" right="0.19685039370078741" top="0.98425196850393704" bottom="0.98425196850393704" header="0" footer="0"/>
  <headerFooter alignWithMargins="0">
    <oddHeader>&amp;RPágina &amp;P de &amp;N</oddHeader>
  </headerFooter>
  <drawing r:id="rId1"/>
  <legacyDrawing r:id="rId2"/>
  <oleObjects>
    <mc:AlternateContent xmlns:mc="http://schemas.openxmlformats.org/markup-compatibility/2006">
      <mc:Choice Requires="x14">
        <oleObject progId="Word.Picture.8" shapeId="7171" r:id="rId3">
          <objectPr defaultSize="0" autoPict="0" r:id="rId4">
            <anchor moveWithCells="1" sizeWithCells="1">
              <from>
                <xdr:col>1</xdr:col>
                <xdr:colOff>0</xdr:colOff>
                <xdr:row>15</xdr:row>
                <xdr:rowOff>0</xdr:rowOff>
              </from>
              <to>
                <xdr:col>1</xdr:col>
                <xdr:colOff>0</xdr:colOff>
                <xdr:row>15</xdr:row>
                <xdr:rowOff>0</xdr:rowOff>
              </to>
            </anchor>
          </objectPr>
        </oleObject>
      </mc:Choice>
      <mc:Fallback>
        <oleObject progId="Word.Picture.8" shapeId="7171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4:I88"/>
  <sheetViews>
    <sheetView topLeftCell="B13" zoomScaleNormal="75" zoomScaleSheetLayoutView="100" zoomScalePageLayoutView="75" workbookViewId="0">
      <pane xSplit="14955" ySplit="1275" topLeftCell="F35" activePane="bottomLeft"/>
      <selection activeCell="B24" sqref="B24"/>
      <selection pane="topRight" activeCell="D13" sqref="D13"/>
      <selection pane="bottomLeft" activeCell="I36" sqref="I36:I43"/>
      <selection pane="bottomRight" activeCell="F91" sqref="F91"/>
    </sheetView>
  </sheetViews>
  <sheetFormatPr baseColWidth="10" defaultRowHeight="12.75" x14ac:dyDescent="0.2"/>
  <cols>
    <col min="3" max="3" width="46.140625" customWidth="1"/>
    <col min="4" max="4" width="13.42578125" customWidth="1"/>
    <col min="5" max="5" width="12.42578125" customWidth="1"/>
    <col min="6" max="6" width="13.140625" customWidth="1"/>
    <col min="7" max="7" width="10.140625" customWidth="1"/>
    <col min="8" max="8" width="9.7109375" customWidth="1"/>
  </cols>
  <sheetData>
    <row r="4" spans="2:9" x14ac:dyDescent="0.2">
      <c r="B4" s="7"/>
      <c r="C4" s="232" t="s">
        <v>193</v>
      </c>
      <c r="D4" s="232"/>
      <c r="E4" s="232"/>
      <c r="F4" s="232"/>
      <c r="G4" s="7"/>
      <c r="H4" s="7"/>
      <c r="I4" s="7"/>
    </row>
    <row r="5" spans="2:9" x14ac:dyDescent="0.2">
      <c r="B5" s="7"/>
      <c r="C5" s="232" t="s">
        <v>194</v>
      </c>
      <c r="D5" s="232"/>
      <c r="E5" s="232"/>
      <c r="F5" s="232"/>
      <c r="G5" s="7"/>
      <c r="H5" s="7"/>
      <c r="I5" s="7"/>
    </row>
    <row r="6" spans="2:9" x14ac:dyDescent="0.2">
      <c r="B6" s="7"/>
      <c r="C6" s="232" t="s">
        <v>195</v>
      </c>
      <c r="D6" s="232"/>
      <c r="E6" s="232"/>
      <c r="F6" s="232"/>
      <c r="G6" s="7"/>
      <c r="H6" s="7"/>
      <c r="I6" s="7"/>
    </row>
    <row r="7" spans="2:9" x14ac:dyDescent="0.2">
      <c r="B7" s="8"/>
      <c r="C7" s="8"/>
      <c r="D7" s="7"/>
      <c r="E7" s="7"/>
      <c r="F7" s="7"/>
      <c r="G7" s="7"/>
      <c r="H7" s="7"/>
      <c r="I7" s="7"/>
    </row>
    <row r="8" spans="2:9" x14ac:dyDescent="0.2">
      <c r="B8" s="8"/>
      <c r="C8" s="7"/>
      <c r="D8" s="7"/>
      <c r="E8" s="7"/>
      <c r="F8" s="7"/>
      <c r="G8" s="7"/>
      <c r="H8" s="7"/>
      <c r="I8" s="7"/>
    </row>
    <row r="9" spans="2:9" ht="16.5" thickBot="1" x14ac:dyDescent="0.25">
      <c r="B9" s="7"/>
      <c r="C9" s="7"/>
      <c r="D9" s="7"/>
      <c r="E9" s="9"/>
      <c r="F9" s="7"/>
      <c r="G9" s="7"/>
      <c r="H9" s="7"/>
      <c r="I9" s="7"/>
    </row>
    <row r="10" spans="2:9" ht="30.75" thickBot="1" x14ac:dyDescent="0.25">
      <c r="B10" s="10" t="s">
        <v>196</v>
      </c>
      <c r="C10" s="233" t="s">
        <v>197</v>
      </c>
      <c r="D10" s="233"/>
      <c r="E10" s="233"/>
      <c r="F10" s="233"/>
      <c r="G10" s="233"/>
      <c r="H10" s="233"/>
      <c r="I10" s="234"/>
    </row>
    <row r="11" spans="2:9" ht="15.75" thickBot="1" x14ac:dyDescent="0.25">
      <c r="B11" s="10" t="s">
        <v>198</v>
      </c>
      <c r="C11" s="211" t="s">
        <v>305</v>
      </c>
      <c r="D11" s="211"/>
      <c r="E11" s="211"/>
      <c r="F11" s="211"/>
      <c r="G11" s="211"/>
      <c r="H11" s="211"/>
      <c r="I11" s="212"/>
    </row>
    <row r="12" spans="2:9" ht="13.5" thickBot="1" x14ac:dyDescent="0.25">
      <c r="B12" s="7"/>
      <c r="C12" s="7"/>
      <c r="D12" s="7"/>
      <c r="E12" s="7"/>
      <c r="F12" s="7"/>
      <c r="G12" s="7"/>
      <c r="H12" s="7"/>
      <c r="I12" s="7"/>
    </row>
    <row r="13" spans="2:9" ht="12.75" customHeight="1" x14ac:dyDescent="0.2">
      <c r="B13" s="221" t="s">
        <v>199</v>
      </c>
      <c r="C13" s="222"/>
      <c r="D13" s="229"/>
      <c r="E13" s="229"/>
      <c r="F13" s="229"/>
      <c r="G13" s="229"/>
      <c r="H13" s="222"/>
      <c r="I13" s="227" t="s">
        <v>201</v>
      </c>
    </row>
    <row r="14" spans="2:9" ht="13.5" thickBot="1" x14ac:dyDescent="0.25">
      <c r="B14" s="223"/>
      <c r="C14" s="224"/>
      <c r="D14" s="230"/>
      <c r="E14" s="230"/>
      <c r="F14" s="230"/>
      <c r="G14" s="230"/>
      <c r="H14" s="231"/>
      <c r="I14" s="228"/>
    </row>
    <row r="15" spans="2:9" ht="24.75" thickBot="1" x14ac:dyDescent="0.25">
      <c r="B15" s="225"/>
      <c r="C15" s="226"/>
      <c r="D15" s="14" t="s">
        <v>202</v>
      </c>
      <c r="E15" s="58" t="s">
        <v>276</v>
      </c>
      <c r="F15" s="58" t="s">
        <v>203</v>
      </c>
      <c r="G15" s="58" t="s">
        <v>204</v>
      </c>
      <c r="H15" s="58" t="s">
        <v>205</v>
      </c>
      <c r="I15" s="228"/>
    </row>
    <row r="16" spans="2:9" x14ac:dyDescent="0.2">
      <c r="B16" s="242" t="s">
        <v>206</v>
      </c>
      <c r="C16" s="243"/>
      <c r="D16" s="243"/>
      <c r="E16" s="243"/>
      <c r="F16" s="243"/>
      <c r="G16" s="243"/>
      <c r="H16" s="243"/>
      <c r="I16" s="244"/>
    </row>
    <row r="17" spans="2:9" x14ac:dyDescent="0.2">
      <c r="B17" s="235" t="s">
        <v>207</v>
      </c>
      <c r="C17" s="236"/>
      <c r="D17" s="14">
        <v>2</v>
      </c>
      <c r="E17" s="14">
        <v>1</v>
      </c>
      <c r="F17" s="14">
        <v>0</v>
      </c>
      <c r="G17" s="14">
        <v>9</v>
      </c>
      <c r="H17" s="76">
        <v>0</v>
      </c>
      <c r="I17" s="15">
        <f>SUM(D17:H17)</f>
        <v>12</v>
      </c>
    </row>
    <row r="18" spans="2:9" x14ac:dyDescent="0.2">
      <c r="B18" s="245" t="s">
        <v>208</v>
      </c>
      <c r="C18" s="246"/>
      <c r="D18" s="246"/>
      <c r="E18" s="246"/>
      <c r="F18" s="246"/>
      <c r="G18" s="246"/>
      <c r="H18" s="246"/>
      <c r="I18" s="247"/>
    </row>
    <row r="19" spans="2:9" x14ac:dyDescent="0.2">
      <c r="B19" s="248" t="s">
        <v>209</v>
      </c>
      <c r="C19" s="249"/>
      <c r="D19" s="76">
        <v>1</v>
      </c>
      <c r="E19" s="14">
        <v>3</v>
      </c>
      <c r="F19" s="14">
        <v>0</v>
      </c>
      <c r="G19" s="14">
        <v>2</v>
      </c>
      <c r="H19" s="14"/>
      <c r="I19" s="15">
        <f>SUM(D19:H19)</f>
        <v>6</v>
      </c>
    </row>
    <row r="20" spans="2:9" x14ac:dyDescent="0.2">
      <c r="B20" s="239" t="s">
        <v>210</v>
      </c>
      <c r="C20" s="240"/>
      <c r="D20" s="240"/>
      <c r="E20" s="240"/>
      <c r="F20" s="240"/>
      <c r="G20" s="240"/>
      <c r="H20" s="240"/>
      <c r="I20" s="241"/>
    </row>
    <row r="21" spans="2:9" x14ac:dyDescent="0.2">
      <c r="B21" s="237" t="s">
        <v>211</v>
      </c>
      <c r="C21" s="238"/>
      <c r="D21" s="14">
        <v>1</v>
      </c>
      <c r="E21" s="14">
        <v>11</v>
      </c>
      <c r="F21" s="14">
        <v>0</v>
      </c>
      <c r="G21" s="14">
        <v>4</v>
      </c>
      <c r="H21" s="76">
        <v>0</v>
      </c>
      <c r="I21" s="15">
        <f>SUM(D21:H21)</f>
        <v>16</v>
      </c>
    </row>
    <row r="22" spans="2:9" x14ac:dyDescent="0.2">
      <c r="B22" s="235" t="s">
        <v>212</v>
      </c>
      <c r="C22" s="236"/>
      <c r="D22" s="14">
        <v>1</v>
      </c>
      <c r="E22" s="14">
        <v>2</v>
      </c>
      <c r="F22" s="14">
        <v>0</v>
      </c>
      <c r="G22" s="14">
        <v>1</v>
      </c>
      <c r="H22" s="76">
        <v>0</v>
      </c>
      <c r="I22" s="15">
        <f>SUM(D22:H22)</f>
        <v>4</v>
      </c>
    </row>
    <row r="23" spans="2:9" x14ac:dyDescent="0.2">
      <c r="B23" s="237" t="s">
        <v>213</v>
      </c>
      <c r="C23" s="238"/>
      <c r="D23" s="14">
        <v>1</v>
      </c>
      <c r="E23" s="14">
        <v>5</v>
      </c>
      <c r="F23" s="14">
        <v>0</v>
      </c>
      <c r="G23" s="14">
        <v>1</v>
      </c>
      <c r="H23" s="76">
        <v>0</v>
      </c>
      <c r="I23" s="15">
        <f>SUM(D23:H23)</f>
        <v>7</v>
      </c>
    </row>
    <row r="24" spans="2:9" x14ac:dyDescent="0.2">
      <c r="B24" s="235" t="s">
        <v>214</v>
      </c>
      <c r="C24" s="250"/>
      <c r="D24" s="14">
        <v>1</v>
      </c>
      <c r="E24" s="14">
        <v>5</v>
      </c>
      <c r="F24" s="14">
        <v>0</v>
      </c>
      <c r="G24" s="14">
        <v>1</v>
      </c>
      <c r="H24" s="76">
        <v>0</v>
      </c>
      <c r="I24" s="15">
        <f>SUM(D24:H24)</f>
        <v>7</v>
      </c>
    </row>
    <row r="25" spans="2:9" x14ac:dyDescent="0.2">
      <c r="B25" s="239" t="s">
        <v>215</v>
      </c>
      <c r="C25" s="240"/>
      <c r="D25" s="240"/>
      <c r="E25" s="240"/>
      <c r="F25" s="240"/>
      <c r="G25" s="240"/>
      <c r="H25" s="240"/>
      <c r="I25" s="241"/>
    </row>
    <row r="26" spans="2:9" x14ac:dyDescent="0.2">
      <c r="B26" s="235" t="s">
        <v>216</v>
      </c>
      <c r="C26" s="250"/>
      <c r="D26" s="14">
        <v>2</v>
      </c>
      <c r="E26" s="14">
        <v>0</v>
      </c>
      <c r="F26" s="14">
        <v>0</v>
      </c>
      <c r="G26" s="14">
        <v>5</v>
      </c>
      <c r="H26" s="76">
        <v>2</v>
      </c>
      <c r="I26" s="15">
        <f>SUM(D26:H26)</f>
        <v>9</v>
      </c>
    </row>
    <row r="27" spans="2:9" x14ac:dyDescent="0.2">
      <c r="B27" s="248" t="s">
        <v>217</v>
      </c>
      <c r="C27" s="249"/>
      <c r="D27" s="14">
        <v>1</v>
      </c>
      <c r="E27" s="14">
        <v>5</v>
      </c>
      <c r="F27" s="14">
        <v>0</v>
      </c>
      <c r="G27" s="14">
        <v>18</v>
      </c>
      <c r="H27" s="76">
        <v>3</v>
      </c>
      <c r="I27" s="15">
        <f t="shared" ref="I27:I34" si="0">SUM(D27:H27)</f>
        <v>27</v>
      </c>
    </row>
    <row r="28" spans="2:9" x14ac:dyDescent="0.2">
      <c r="B28" s="235" t="s">
        <v>218</v>
      </c>
      <c r="C28" s="236"/>
      <c r="D28" s="14">
        <v>1</v>
      </c>
      <c r="E28" s="14">
        <v>3</v>
      </c>
      <c r="F28" s="14">
        <v>0</v>
      </c>
      <c r="G28" s="14">
        <v>23</v>
      </c>
      <c r="H28" s="76">
        <v>2</v>
      </c>
      <c r="I28" s="15">
        <f t="shared" si="0"/>
        <v>29</v>
      </c>
    </row>
    <row r="29" spans="2:9" x14ac:dyDescent="0.2">
      <c r="B29" s="235" t="s">
        <v>219</v>
      </c>
      <c r="C29" s="236"/>
      <c r="D29" s="14">
        <v>1</v>
      </c>
      <c r="E29" s="14">
        <v>4</v>
      </c>
      <c r="F29" s="14">
        <v>0</v>
      </c>
      <c r="G29" s="14">
        <v>10</v>
      </c>
      <c r="H29" s="76">
        <v>0</v>
      </c>
      <c r="I29" s="15">
        <f t="shared" si="0"/>
        <v>15</v>
      </c>
    </row>
    <row r="30" spans="2:9" x14ac:dyDescent="0.2">
      <c r="B30" s="237" t="s">
        <v>220</v>
      </c>
      <c r="C30" s="238"/>
      <c r="D30" s="14">
        <v>1</v>
      </c>
      <c r="E30" s="14">
        <v>3</v>
      </c>
      <c r="F30" s="14">
        <v>0</v>
      </c>
      <c r="G30" s="14">
        <v>26</v>
      </c>
      <c r="H30" s="76">
        <v>13</v>
      </c>
      <c r="I30" s="15">
        <f t="shared" si="0"/>
        <v>43</v>
      </c>
    </row>
    <row r="31" spans="2:9" x14ac:dyDescent="0.2">
      <c r="B31" s="235" t="s">
        <v>221</v>
      </c>
      <c r="C31" s="236"/>
      <c r="D31" s="14">
        <v>1</v>
      </c>
      <c r="E31" s="14">
        <v>5</v>
      </c>
      <c r="F31" s="14">
        <v>0</v>
      </c>
      <c r="G31" s="14">
        <v>6</v>
      </c>
      <c r="H31" s="76">
        <v>0</v>
      </c>
      <c r="I31" s="15">
        <f t="shared" si="0"/>
        <v>12</v>
      </c>
    </row>
    <row r="32" spans="2:9" x14ac:dyDescent="0.2">
      <c r="B32" s="235" t="s">
        <v>222</v>
      </c>
      <c r="C32" s="236"/>
      <c r="D32" s="14">
        <v>1</v>
      </c>
      <c r="E32" s="14">
        <v>6</v>
      </c>
      <c r="F32" s="14">
        <v>0</v>
      </c>
      <c r="G32" s="14">
        <v>23</v>
      </c>
      <c r="H32" s="76">
        <v>7</v>
      </c>
      <c r="I32" s="15">
        <f t="shared" si="0"/>
        <v>37</v>
      </c>
    </row>
    <row r="33" spans="2:9" x14ac:dyDescent="0.2">
      <c r="B33" s="237" t="s">
        <v>223</v>
      </c>
      <c r="C33" s="238"/>
      <c r="D33" s="14">
        <v>1</v>
      </c>
      <c r="E33" s="14">
        <v>2</v>
      </c>
      <c r="F33" s="14">
        <v>0</v>
      </c>
      <c r="G33" s="14">
        <v>4</v>
      </c>
      <c r="H33" s="76">
        <v>0</v>
      </c>
      <c r="I33" s="15">
        <f t="shared" si="0"/>
        <v>7</v>
      </c>
    </row>
    <row r="34" spans="2:9" x14ac:dyDescent="0.2">
      <c r="B34" s="235" t="s">
        <v>224</v>
      </c>
      <c r="C34" s="236"/>
      <c r="D34" s="14">
        <v>1</v>
      </c>
      <c r="E34" s="14">
        <v>7</v>
      </c>
      <c r="F34" s="14">
        <v>0</v>
      </c>
      <c r="G34" s="14">
        <v>3</v>
      </c>
      <c r="H34" s="76">
        <v>0</v>
      </c>
      <c r="I34" s="15">
        <f t="shared" si="0"/>
        <v>11</v>
      </c>
    </row>
    <row r="35" spans="2:9" x14ac:dyDescent="0.2">
      <c r="B35" s="239" t="s">
        <v>225</v>
      </c>
      <c r="C35" s="240"/>
      <c r="D35" s="240"/>
      <c r="E35" s="240"/>
      <c r="F35" s="240"/>
      <c r="G35" s="240"/>
      <c r="H35" s="240"/>
      <c r="I35" s="241"/>
    </row>
    <row r="36" spans="2:9" x14ac:dyDescent="0.2">
      <c r="B36" s="235" t="s">
        <v>226</v>
      </c>
      <c r="C36" s="236"/>
      <c r="D36" s="14">
        <v>1</v>
      </c>
      <c r="E36" s="14">
        <v>2</v>
      </c>
      <c r="F36" s="14">
        <v>0</v>
      </c>
      <c r="G36" s="14">
        <v>2</v>
      </c>
      <c r="H36" s="76">
        <v>0</v>
      </c>
      <c r="I36" s="15">
        <f t="shared" ref="I36:I81" si="1">SUM(D36:H36)</f>
        <v>5</v>
      </c>
    </row>
    <row r="37" spans="2:9" x14ac:dyDescent="0.2">
      <c r="B37" s="248" t="s">
        <v>295</v>
      </c>
      <c r="C37" s="249"/>
      <c r="D37" s="14">
        <v>1</v>
      </c>
      <c r="E37" s="14">
        <v>6</v>
      </c>
      <c r="F37" s="14">
        <v>0</v>
      </c>
      <c r="G37" s="14">
        <v>1</v>
      </c>
      <c r="H37" s="76">
        <v>0</v>
      </c>
      <c r="I37" s="15">
        <f t="shared" si="1"/>
        <v>8</v>
      </c>
    </row>
    <row r="38" spans="2:9" x14ac:dyDescent="0.2">
      <c r="B38" s="237" t="s">
        <v>227</v>
      </c>
      <c r="C38" s="238"/>
      <c r="D38" s="14">
        <v>1</v>
      </c>
      <c r="E38" s="14">
        <v>3</v>
      </c>
      <c r="F38" s="14">
        <v>0</v>
      </c>
      <c r="G38" s="14">
        <v>0</v>
      </c>
      <c r="H38" s="76">
        <v>0</v>
      </c>
      <c r="I38" s="15">
        <f t="shared" si="1"/>
        <v>4</v>
      </c>
    </row>
    <row r="39" spans="2:9" x14ac:dyDescent="0.2">
      <c r="B39" s="12" t="s">
        <v>228</v>
      </c>
      <c r="C39" s="13"/>
      <c r="D39" s="14">
        <v>1</v>
      </c>
      <c r="E39" s="14">
        <v>11</v>
      </c>
      <c r="F39" s="14">
        <v>0</v>
      </c>
      <c r="G39" s="14">
        <v>0</v>
      </c>
      <c r="H39" s="76">
        <v>0</v>
      </c>
      <c r="I39" s="15">
        <f t="shared" si="1"/>
        <v>12</v>
      </c>
    </row>
    <row r="40" spans="2:9" x14ac:dyDescent="0.2">
      <c r="B40" s="12" t="s">
        <v>229</v>
      </c>
      <c r="C40" s="13"/>
      <c r="D40" s="14">
        <v>1</v>
      </c>
      <c r="E40" s="14">
        <v>3</v>
      </c>
      <c r="F40" s="14">
        <v>0</v>
      </c>
      <c r="G40" s="14">
        <v>0</v>
      </c>
      <c r="H40" s="76">
        <v>0</v>
      </c>
      <c r="I40" s="15">
        <f t="shared" si="1"/>
        <v>4</v>
      </c>
    </row>
    <row r="41" spans="2:9" x14ac:dyDescent="0.2">
      <c r="B41" s="12" t="s">
        <v>230</v>
      </c>
      <c r="C41" s="13"/>
      <c r="D41" s="14">
        <v>1</v>
      </c>
      <c r="E41" s="14">
        <v>3</v>
      </c>
      <c r="F41" s="14">
        <v>0</v>
      </c>
      <c r="G41" s="14">
        <v>0</v>
      </c>
      <c r="H41" s="76">
        <v>0</v>
      </c>
      <c r="I41" s="15">
        <f t="shared" si="1"/>
        <v>4</v>
      </c>
    </row>
    <row r="42" spans="2:9" x14ac:dyDescent="0.2">
      <c r="B42" s="12" t="s">
        <v>231</v>
      </c>
      <c r="C42" s="13"/>
      <c r="D42" s="14">
        <v>1</v>
      </c>
      <c r="E42" s="14">
        <v>5</v>
      </c>
      <c r="F42" s="14">
        <v>0</v>
      </c>
      <c r="G42" s="14">
        <v>1</v>
      </c>
      <c r="H42" s="76">
        <v>0</v>
      </c>
      <c r="I42" s="15">
        <f t="shared" si="1"/>
        <v>7</v>
      </c>
    </row>
    <row r="43" spans="2:9" x14ac:dyDescent="0.2">
      <c r="B43" s="12" t="s">
        <v>232</v>
      </c>
      <c r="C43" s="13"/>
      <c r="D43" s="14">
        <v>1</v>
      </c>
      <c r="E43" s="14">
        <v>40</v>
      </c>
      <c r="F43" s="14">
        <v>0</v>
      </c>
      <c r="G43" s="14">
        <v>1</v>
      </c>
      <c r="H43" s="76">
        <v>0</v>
      </c>
      <c r="I43" s="15">
        <f t="shared" si="1"/>
        <v>42</v>
      </c>
    </row>
    <row r="44" spans="2:9" x14ac:dyDescent="0.2">
      <c r="B44" s="12" t="s">
        <v>233</v>
      </c>
      <c r="C44" s="13"/>
      <c r="D44" s="14">
        <v>1</v>
      </c>
      <c r="E44" s="14">
        <v>2</v>
      </c>
      <c r="F44" s="14">
        <v>0</v>
      </c>
      <c r="G44" s="14">
        <v>1</v>
      </c>
      <c r="H44" s="76">
        <v>0</v>
      </c>
      <c r="I44" s="15">
        <f t="shared" si="1"/>
        <v>4</v>
      </c>
    </row>
    <row r="45" spans="2:9" x14ac:dyDescent="0.2">
      <c r="B45" s="235" t="s">
        <v>234</v>
      </c>
      <c r="C45" s="236"/>
      <c r="D45" s="14">
        <v>1</v>
      </c>
      <c r="E45" s="14">
        <v>10</v>
      </c>
      <c r="F45" s="14">
        <v>0</v>
      </c>
      <c r="G45" s="14">
        <v>0</v>
      </c>
      <c r="H45" s="76">
        <v>0</v>
      </c>
      <c r="I45" s="15">
        <f t="shared" si="1"/>
        <v>11</v>
      </c>
    </row>
    <row r="46" spans="2:9" x14ac:dyDescent="0.2">
      <c r="B46" s="235" t="s">
        <v>235</v>
      </c>
      <c r="C46" s="236"/>
      <c r="D46" s="14">
        <v>1</v>
      </c>
      <c r="E46" s="14">
        <v>5</v>
      </c>
      <c r="F46" s="14">
        <v>0</v>
      </c>
      <c r="G46" s="14">
        <v>0</v>
      </c>
      <c r="H46" s="76">
        <v>0</v>
      </c>
      <c r="I46" s="15">
        <f t="shared" si="1"/>
        <v>6</v>
      </c>
    </row>
    <row r="47" spans="2:9" x14ac:dyDescent="0.2">
      <c r="B47" s="235" t="s">
        <v>236</v>
      </c>
      <c r="C47" s="250"/>
      <c r="D47" s="14">
        <v>1</v>
      </c>
      <c r="E47" s="14">
        <v>3</v>
      </c>
      <c r="F47" s="14">
        <v>0</v>
      </c>
      <c r="G47" s="14">
        <v>0</v>
      </c>
      <c r="H47" s="76">
        <v>0</v>
      </c>
      <c r="I47" s="15">
        <f t="shared" si="1"/>
        <v>4</v>
      </c>
    </row>
    <row r="48" spans="2:9" x14ac:dyDescent="0.2">
      <c r="B48" s="235" t="s">
        <v>237</v>
      </c>
      <c r="C48" s="250"/>
      <c r="D48" s="14">
        <v>1</v>
      </c>
      <c r="E48" s="14">
        <v>6</v>
      </c>
      <c r="F48" s="14">
        <v>0</v>
      </c>
      <c r="G48" s="14">
        <v>0</v>
      </c>
      <c r="H48" s="76">
        <v>0</v>
      </c>
      <c r="I48" s="15">
        <f t="shared" si="1"/>
        <v>7</v>
      </c>
    </row>
    <row r="49" spans="2:9" x14ac:dyDescent="0.2">
      <c r="B49" s="237" t="s">
        <v>238</v>
      </c>
      <c r="C49" s="238"/>
      <c r="D49" s="14">
        <v>1</v>
      </c>
      <c r="E49" s="14">
        <v>6</v>
      </c>
      <c r="F49" s="14">
        <v>0</v>
      </c>
      <c r="G49" s="14">
        <v>0</v>
      </c>
      <c r="H49" s="76">
        <v>0</v>
      </c>
      <c r="I49" s="15">
        <f t="shared" si="1"/>
        <v>7</v>
      </c>
    </row>
    <row r="50" spans="2:9" x14ac:dyDescent="0.2">
      <c r="B50" s="235" t="s">
        <v>239</v>
      </c>
      <c r="C50" s="236"/>
      <c r="D50" s="14">
        <v>1</v>
      </c>
      <c r="E50" s="14">
        <v>4</v>
      </c>
      <c r="F50" s="14">
        <v>1</v>
      </c>
      <c r="G50" s="14">
        <v>0</v>
      </c>
      <c r="H50" s="76">
        <v>0</v>
      </c>
      <c r="I50" s="15">
        <f t="shared" si="1"/>
        <v>6</v>
      </c>
    </row>
    <row r="51" spans="2:9" x14ac:dyDescent="0.2">
      <c r="B51" s="251" t="s">
        <v>240</v>
      </c>
      <c r="C51" s="252"/>
      <c r="D51" s="16">
        <v>1</v>
      </c>
      <c r="E51" s="16">
        <v>1</v>
      </c>
      <c r="F51" s="14">
        <v>0</v>
      </c>
      <c r="G51" s="16">
        <v>0</v>
      </c>
      <c r="H51" s="76">
        <v>1</v>
      </c>
      <c r="I51" s="17">
        <f t="shared" si="1"/>
        <v>3</v>
      </c>
    </row>
    <row r="52" spans="2:9" x14ac:dyDescent="0.2">
      <c r="B52" s="235" t="s">
        <v>241</v>
      </c>
      <c r="C52" s="236"/>
      <c r="D52" s="14">
        <v>1</v>
      </c>
      <c r="E52" s="14">
        <v>3</v>
      </c>
      <c r="F52" s="14">
        <v>0</v>
      </c>
      <c r="G52" s="16">
        <v>0</v>
      </c>
      <c r="H52" s="76">
        <v>0</v>
      </c>
      <c r="I52" s="15">
        <f t="shared" si="1"/>
        <v>4</v>
      </c>
    </row>
    <row r="53" spans="2:9" ht="15" customHeight="1" x14ac:dyDescent="0.2">
      <c r="B53" s="237" t="s">
        <v>242</v>
      </c>
      <c r="C53" s="238"/>
      <c r="D53" s="14">
        <v>1</v>
      </c>
      <c r="E53" s="14">
        <v>7</v>
      </c>
      <c r="F53" s="14">
        <v>0</v>
      </c>
      <c r="G53" s="14">
        <v>0</v>
      </c>
      <c r="H53" s="76">
        <v>0</v>
      </c>
      <c r="I53" s="15">
        <f t="shared" si="1"/>
        <v>8</v>
      </c>
    </row>
    <row r="54" spans="2:9" x14ac:dyDescent="0.2">
      <c r="B54" s="235" t="s">
        <v>243</v>
      </c>
      <c r="C54" s="236"/>
      <c r="D54" s="14">
        <v>1</v>
      </c>
      <c r="E54" s="14">
        <v>8</v>
      </c>
      <c r="F54" s="14">
        <v>0</v>
      </c>
      <c r="G54" s="14">
        <v>0</v>
      </c>
      <c r="H54" s="76">
        <v>0</v>
      </c>
      <c r="I54" s="15">
        <f t="shared" si="1"/>
        <v>9</v>
      </c>
    </row>
    <row r="55" spans="2:9" x14ac:dyDescent="0.2">
      <c r="B55" s="237" t="s">
        <v>244</v>
      </c>
      <c r="C55" s="238"/>
      <c r="D55" s="14">
        <v>1</v>
      </c>
      <c r="E55" s="16">
        <v>1</v>
      </c>
      <c r="F55" s="14">
        <v>0</v>
      </c>
      <c r="G55" s="14">
        <v>1</v>
      </c>
      <c r="H55" s="76">
        <v>0</v>
      </c>
      <c r="I55" s="15">
        <f t="shared" si="1"/>
        <v>3</v>
      </c>
    </row>
    <row r="56" spans="2:9" x14ac:dyDescent="0.2">
      <c r="B56" s="235" t="s">
        <v>245</v>
      </c>
      <c r="C56" s="236"/>
      <c r="D56" s="14">
        <v>1</v>
      </c>
      <c r="E56" s="14">
        <v>7</v>
      </c>
      <c r="F56" s="14">
        <v>0</v>
      </c>
      <c r="G56" s="16">
        <v>0</v>
      </c>
      <c r="H56" s="76">
        <v>0</v>
      </c>
      <c r="I56" s="15">
        <f t="shared" si="1"/>
        <v>8</v>
      </c>
    </row>
    <row r="57" spans="2:9" x14ac:dyDescent="0.2">
      <c r="B57" s="235" t="s">
        <v>246</v>
      </c>
      <c r="C57" s="236"/>
      <c r="D57" s="14">
        <v>1</v>
      </c>
      <c r="E57" s="14">
        <v>4</v>
      </c>
      <c r="F57" s="14">
        <v>0</v>
      </c>
      <c r="G57" s="16">
        <v>0</v>
      </c>
      <c r="H57" s="76">
        <v>0</v>
      </c>
      <c r="I57" s="15">
        <f t="shared" si="1"/>
        <v>5</v>
      </c>
    </row>
    <row r="58" spans="2:9" x14ac:dyDescent="0.2">
      <c r="B58" s="235" t="s">
        <v>247</v>
      </c>
      <c r="C58" s="236"/>
      <c r="D58" s="14">
        <v>1</v>
      </c>
      <c r="E58" s="14">
        <v>1</v>
      </c>
      <c r="F58" s="14">
        <v>0</v>
      </c>
      <c r="G58" s="16">
        <v>1</v>
      </c>
      <c r="H58" s="76">
        <v>0</v>
      </c>
      <c r="I58" s="15">
        <f t="shared" si="1"/>
        <v>3</v>
      </c>
    </row>
    <row r="59" spans="2:9" x14ac:dyDescent="0.2">
      <c r="B59" s="237" t="s">
        <v>248</v>
      </c>
      <c r="C59" s="238"/>
      <c r="D59" s="14">
        <v>1</v>
      </c>
      <c r="E59" s="16">
        <v>1</v>
      </c>
      <c r="F59" s="14">
        <v>0</v>
      </c>
      <c r="G59" s="14">
        <v>7</v>
      </c>
      <c r="H59" s="76">
        <v>0</v>
      </c>
      <c r="I59" s="15">
        <f t="shared" si="1"/>
        <v>9</v>
      </c>
    </row>
    <row r="60" spans="2:9" x14ac:dyDescent="0.2">
      <c r="B60" s="235" t="s">
        <v>249</v>
      </c>
      <c r="C60" s="236"/>
      <c r="D60" s="14">
        <v>1</v>
      </c>
      <c r="E60" s="14">
        <v>1</v>
      </c>
      <c r="F60" s="14">
        <v>0</v>
      </c>
      <c r="G60" s="16">
        <v>1</v>
      </c>
      <c r="H60" s="76">
        <v>0</v>
      </c>
      <c r="I60" s="15">
        <f t="shared" si="1"/>
        <v>3</v>
      </c>
    </row>
    <row r="61" spans="2:9" x14ac:dyDescent="0.2">
      <c r="B61" s="237" t="s">
        <v>296</v>
      </c>
      <c r="C61" s="238"/>
      <c r="D61" s="14">
        <v>1</v>
      </c>
      <c r="E61" s="14">
        <v>3</v>
      </c>
      <c r="F61" s="14">
        <v>0</v>
      </c>
      <c r="G61" s="16">
        <v>0</v>
      </c>
      <c r="H61" s="76">
        <v>0</v>
      </c>
      <c r="I61" s="15">
        <f t="shared" si="1"/>
        <v>4</v>
      </c>
    </row>
    <row r="62" spans="2:9" x14ac:dyDescent="0.2">
      <c r="B62" s="237" t="s">
        <v>251</v>
      </c>
      <c r="C62" s="238"/>
      <c r="D62" s="14">
        <v>1</v>
      </c>
      <c r="E62" s="14">
        <v>5</v>
      </c>
      <c r="F62" s="14">
        <v>0</v>
      </c>
      <c r="G62" s="16">
        <v>0</v>
      </c>
      <c r="H62" s="76">
        <v>0</v>
      </c>
      <c r="I62" s="15">
        <f t="shared" si="1"/>
        <v>6</v>
      </c>
    </row>
    <row r="63" spans="2:9" x14ac:dyDescent="0.2">
      <c r="B63" s="237" t="s">
        <v>252</v>
      </c>
      <c r="C63" s="238"/>
      <c r="D63" s="14">
        <v>1</v>
      </c>
      <c r="E63" s="14">
        <v>2</v>
      </c>
      <c r="F63" s="14">
        <v>0</v>
      </c>
      <c r="G63" s="16">
        <v>0</v>
      </c>
      <c r="H63" s="76">
        <v>0</v>
      </c>
      <c r="I63" s="15">
        <f t="shared" si="1"/>
        <v>3</v>
      </c>
    </row>
    <row r="64" spans="2:9" x14ac:dyDescent="0.2">
      <c r="B64" s="237" t="s">
        <v>253</v>
      </c>
      <c r="C64" s="238"/>
      <c r="D64" s="14">
        <v>1</v>
      </c>
      <c r="E64" s="16">
        <v>1</v>
      </c>
      <c r="F64" s="14">
        <v>0</v>
      </c>
      <c r="G64" s="14">
        <v>1</v>
      </c>
      <c r="H64" s="76">
        <v>0</v>
      </c>
      <c r="I64" s="15">
        <f t="shared" si="1"/>
        <v>3</v>
      </c>
    </row>
    <row r="65" spans="2:9" x14ac:dyDescent="0.2">
      <c r="B65" s="237" t="s">
        <v>254</v>
      </c>
      <c r="C65" s="238"/>
      <c r="D65" s="14">
        <v>1</v>
      </c>
      <c r="E65" s="14">
        <v>3</v>
      </c>
      <c r="F65" s="14">
        <v>0</v>
      </c>
      <c r="G65" s="16">
        <v>0</v>
      </c>
      <c r="H65" s="76">
        <v>0</v>
      </c>
      <c r="I65" s="15">
        <f t="shared" si="1"/>
        <v>4</v>
      </c>
    </row>
    <row r="66" spans="2:9" x14ac:dyDescent="0.2">
      <c r="B66" s="235" t="s">
        <v>255</v>
      </c>
      <c r="C66" s="236"/>
      <c r="D66" s="14">
        <v>1</v>
      </c>
      <c r="E66" s="14">
        <v>4</v>
      </c>
      <c r="F66" s="14">
        <v>0</v>
      </c>
      <c r="G66" s="16">
        <v>0</v>
      </c>
      <c r="H66" s="76">
        <v>0</v>
      </c>
      <c r="I66" s="15">
        <f t="shared" si="1"/>
        <v>5</v>
      </c>
    </row>
    <row r="67" spans="2:9" x14ac:dyDescent="0.2">
      <c r="B67" s="237" t="s">
        <v>256</v>
      </c>
      <c r="C67" s="238"/>
      <c r="D67" s="14">
        <v>1</v>
      </c>
      <c r="E67" s="16">
        <v>1</v>
      </c>
      <c r="F67" s="14">
        <v>0</v>
      </c>
      <c r="G67" s="14">
        <v>1</v>
      </c>
      <c r="H67" s="76">
        <v>0</v>
      </c>
      <c r="I67" s="15">
        <f t="shared" si="1"/>
        <v>3</v>
      </c>
    </row>
    <row r="68" spans="2:9" x14ac:dyDescent="0.2">
      <c r="B68" s="235" t="s">
        <v>257</v>
      </c>
      <c r="C68" s="236"/>
      <c r="D68" s="14">
        <v>2</v>
      </c>
      <c r="E68" s="14">
        <v>18</v>
      </c>
      <c r="F68" s="14">
        <v>7</v>
      </c>
      <c r="G68" s="14">
        <v>15</v>
      </c>
      <c r="H68" s="76">
        <v>3</v>
      </c>
      <c r="I68" s="15">
        <f t="shared" si="1"/>
        <v>45</v>
      </c>
    </row>
    <row r="69" spans="2:9" x14ac:dyDescent="0.2">
      <c r="B69" s="235" t="s">
        <v>258</v>
      </c>
      <c r="C69" s="236"/>
      <c r="D69" s="14">
        <v>1</v>
      </c>
      <c r="E69" s="14">
        <v>8</v>
      </c>
      <c r="F69" s="14">
        <v>0</v>
      </c>
      <c r="G69" s="14">
        <v>4</v>
      </c>
      <c r="H69" s="76">
        <v>0</v>
      </c>
      <c r="I69" s="15">
        <f t="shared" si="1"/>
        <v>13</v>
      </c>
    </row>
    <row r="70" spans="2:9" x14ac:dyDescent="0.2">
      <c r="B70" s="235" t="s">
        <v>259</v>
      </c>
      <c r="C70" s="236"/>
      <c r="D70" s="14">
        <v>1</v>
      </c>
      <c r="E70" s="14">
        <v>8</v>
      </c>
      <c r="F70" s="14">
        <v>0</v>
      </c>
      <c r="G70" s="14">
        <v>2</v>
      </c>
      <c r="H70" s="76">
        <v>0</v>
      </c>
      <c r="I70" s="15">
        <f t="shared" si="1"/>
        <v>11</v>
      </c>
    </row>
    <row r="71" spans="2:9" x14ac:dyDescent="0.2">
      <c r="B71" s="237" t="s">
        <v>260</v>
      </c>
      <c r="C71" s="238"/>
      <c r="D71" s="14">
        <v>1</v>
      </c>
      <c r="E71" s="14">
        <v>0</v>
      </c>
      <c r="F71" s="14">
        <v>0</v>
      </c>
      <c r="G71" s="14">
        <v>0</v>
      </c>
      <c r="H71" s="76">
        <v>1</v>
      </c>
      <c r="I71" s="15">
        <f t="shared" si="1"/>
        <v>2</v>
      </c>
    </row>
    <row r="72" spans="2:9" x14ac:dyDescent="0.2">
      <c r="B72" s="235" t="s">
        <v>261</v>
      </c>
      <c r="C72" s="236"/>
      <c r="D72" s="14">
        <v>1</v>
      </c>
      <c r="E72" s="14">
        <v>10</v>
      </c>
      <c r="F72" s="14">
        <v>0</v>
      </c>
      <c r="G72" s="14">
        <v>1</v>
      </c>
      <c r="H72" s="76">
        <v>0</v>
      </c>
      <c r="I72" s="15">
        <f t="shared" si="1"/>
        <v>12</v>
      </c>
    </row>
    <row r="73" spans="2:9" x14ac:dyDescent="0.2">
      <c r="B73" s="235" t="s">
        <v>262</v>
      </c>
      <c r="C73" s="236"/>
      <c r="D73" s="14">
        <v>5</v>
      </c>
      <c r="E73" s="14">
        <v>16</v>
      </c>
      <c r="F73" s="14">
        <v>0</v>
      </c>
      <c r="G73" s="14">
        <v>1</v>
      </c>
      <c r="H73" s="76">
        <v>0</v>
      </c>
      <c r="I73" s="15">
        <f t="shared" si="1"/>
        <v>22</v>
      </c>
    </row>
    <row r="74" spans="2:9" x14ac:dyDescent="0.2">
      <c r="B74" s="235" t="s">
        <v>263</v>
      </c>
      <c r="C74" s="236"/>
      <c r="D74" s="14">
        <v>3</v>
      </c>
      <c r="E74" s="14">
        <v>3</v>
      </c>
      <c r="F74" s="14">
        <v>0</v>
      </c>
      <c r="G74" s="14">
        <v>24</v>
      </c>
      <c r="H74" s="76">
        <v>5</v>
      </c>
      <c r="I74" s="15">
        <f t="shared" si="1"/>
        <v>35</v>
      </c>
    </row>
    <row r="75" spans="2:9" x14ac:dyDescent="0.2">
      <c r="B75" s="235" t="s">
        <v>264</v>
      </c>
      <c r="C75" s="236"/>
      <c r="D75" s="14">
        <v>2</v>
      </c>
      <c r="E75" s="14">
        <v>6</v>
      </c>
      <c r="F75" s="14">
        <v>0</v>
      </c>
      <c r="G75" s="14">
        <v>9</v>
      </c>
      <c r="H75" s="76">
        <v>0</v>
      </c>
      <c r="I75" s="15">
        <f t="shared" si="1"/>
        <v>17</v>
      </c>
    </row>
    <row r="76" spans="2:9" x14ac:dyDescent="0.2">
      <c r="B76" s="259" t="s">
        <v>265</v>
      </c>
      <c r="C76" s="260"/>
      <c r="D76" s="4">
        <v>2</v>
      </c>
      <c r="E76" s="4">
        <v>9</v>
      </c>
      <c r="F76" s="14">
        <v>0</v>
      </c>
      <c r="G76" s="4">
        <v>3</v>
      </c>
      <c r="H76" s="76">
        <v>1</v>
      </c>
      <c r="I76" s="15">
        <f t="shared" si="1"/>
        <v>15</v>
      </c>
    </row>
    <row r="77" spans="2:9" x14ac:dyDescent="0.2">
      <c r="B77" s="237" t="s">
        <v>266</v>
      </c>
      <c r="C77" s="238"/>
      <c r="D77" s="14">
        <v>3</v>
      </c>
      <c r="E77" s="14">
        <v>27</v>
      </c>
      <c r="F77" s="14">
        <v>0</v>
      </c>
      <c r="G77" s="14">
        <v>35</v>
      </c>
      <c r="H77" s="76">
        <v>11</v>
      </c>
      <c r="I77" s="15">
        <f t="shared" si="1"/>
        <v>76</v>
      </c>
    </row>
    <row r="78" spans="2:9" x14ac:dyDescent="0.2">
      <c r="B78" s="237" t="s">
        <v>267</v>
      </c>
      <c r="C78" s="238"/>
      <c r="D78" s="14">
        <v>1</v>
      </c>
      <c r="E78" s="14">
        <v>13</v>
      </c>
      <c r="F78" s="14">
        <v>0</v>
      </c>
      <c r="G78" s="14">
        <v>11</v>
      </c>
      <c r="H78" s="76">
        <v>5</v>
      </c>
      <c r="I78" s="15">
        <f t="shared" si="1"/>
        <v>30</v>
      </c>
    </row>
    <row r="79" spans="2:9" x14ac:dyDescent="0.2">
      <c r="B79" s="237" t="s">
        <v>268</v>
      </c>
      <c r="C79" s="238"/>
      <c r="D79" s="14">
        <v>2</v>
      </c>
      <c r="E79" s="14">
        <v>31</v>
      </c>
      <c r="F79" s="14">
        <v>0</v>
      </c>
      <c r="G79" s="14">
        <v>67</v>
      </c>
      <c r="H79" s="76">
        <v>15</v>
      </c>
      <c r="I79" s="15">
        <f t="shared" si="1"/>
        <v>115</v>
      </c>
    </row>
    <row r="80" spans="2:9" x14ac:dyDescent="0.2">
      <c r="B80" s="237" t="s">
        <v>269</v>
      </c>
      <c r="C80" s="238"/>
      <c r="D80" s="14">
        <v>2</v>
      </c>
      <c r="E80" s="14">
        <v>21</v>
      </c>
      <c r="F80" s="14">
        <v>0</v>
      </c>
      <c r="G80" s="14">
        <v>26</v>
      </c>
      <c r="H80" s="76">
        <v>4</v>
      </c>
      <c r="I80" s="15">
        <f t="shared" si="1"/>
        <v>53</v>
      </c>
    </row>
    <row r="81" spans="2:9" ht="13.5" thickBot="1" x14ac:dyDescent="0.25">
      <c r="B81" s="253" t="s">
        <v>270</v>
      </c>
      <c r="C81" s="254"/>
      <c r="D81" s="18">
        <v>4</v>
      </c>
      <c r="E81" s="18">
        <v>36</v>
      </c>
      <c r="F81" s="14">
        <v>0</v>
      </c>
      <c r="G81" s="18">
        <v>24</v>
      </c>
      <c r="H81" s="77">
        <v>6</v>
      </c>
      <c r="I81" s="19">
        <f t="shared" si="1"/>
        <v>70</v>
      </c>
    </row>
    <row r="82" spans="2:9" ht="13.5" thickBot="1" x14ac:dyDescent="0.25">
      <c r="B82" s="20"/>
      <c r="C82" s="20"/>
      <c r="D82" s="21"/>
      <c r="E82" s="21"/>
      <c r="F82" s="21"/>
      <c r="G82" s="21"/>
      <c r="H82" s="21"/>
      <c r="I82" s="22"/>
    </row>
    <row r="83" spans="2:9" ht="16.5" thickBot="1" x14ac:dyDescent="0.25">
      <c r="B83" s="255" t="s">
        <v>271</v>
      </c>
      <c r="C83" s="257"/>
      <c r="D83" s="23">
        <v>66</v>
      </c>
      <c r="E83" s="23">
        <f>SUM(E17:E81)</f>
        <v>430</v>
      </c>
      <c r="F83" s="23">
        <f>SUM(F17:F81)</f>
        <v>8</v>
      </c>
      <c r="G83" s="23">
        <f>SUM(G17:G81)</f>
        <v>376</v>
      </c>
      <c r="H83" s="23">
        <f>SUM(H17:H81)</f>
        <v>79</v>
      </c>
      <c r="I83" s="54">
        <f>SUM(I17:I81)</f>
        <v>972</v>
      </c>
    </row>
    <row r="84" spans="2:9" ht="15.75" x14ac:dyDescent="0.2">
      <c r="B84" s="24"/>
      <c r="C84" s="24"/>
      <c r="D84" s="25"/>
      <c r="E84" s="25"/>
      <c r="F84" s="25"/>
      <c r="G84" s="25"/>
      <c r="H84" s="25"/>
      <c r="I84" s="25"/>
    </row>
    <row r="85" spans="2:9" ht="16.5" thickBot="1" x14ac:dyDescent="0.25">
      <c r="B85" s="25"/>
      <c r="C85" s="258" t="s">
        <v>272</v>
      </c>
      <c r="D85" s="258"/>
      <c r="E85" s="258"/>
      <c r="F85" s="258"/>
      <c r="G85" s="25"/>
      <c r="H85" s="25"/>
      <c r="I85" s="26"/>
    </row>
    <row r="86" spans="2:9" ht="16.5" customHeight="1" thickBot="1" x14ac:dyDescent="0.25">
      <c r="B86" s="255" t="s">
        <v>273</v>
      </c>
      <c r="C86" s="256"/>
      <c r="D86" s="257"/>
      <c r="E86" s="62"/>
      <c r="F86" s="61"/>
      <c r="G86" s="61"/>
      <c r="H86" s="61"/>
      <c r="I86" s="56">
        <f>CAP!G699</f>
        <v>974</v>
      </c>
    </row>
    <row r="87" spans="2:9" ht="16.5" customHeight="1" thickBot="1" x14ac:dyDescent="0.25">
      <c r="B87" s="255" t="s">
        <v>274</v>
      </c>
      <c r="C87" s="256"/>
      <c r="D87" s="257"/>
      <c r="E87" s="62"/>
      <c r="F87" s="61"/>
      <c r="G87" s="61"/>
      <c r="H87" s="61"/>
      <c r="I87" s="56">
        <f>CAP!H699</f>
        <v>111</v>
      </c>
    </row>
    <row r="88" spans="2:9" ht="16.5" customHeight="1" thickBot="1" x14ac:dyDescent="0.25">
      <c r="B88" s="255" t="s">
        <v>275</v>
      </c>
      <c r="C88" s="256"/>
      <c r="D88" s="257"/>
      <c r="E88" s="62"/>
      <c r="F88" s="61"/>
      <c r="G88" s="61"/>
      <c r="H88" s="61"/>
      <c r="I88" s="56">
        <f>SUM(I86:I87)</f>
        <v>1085</v>
      </c>
    </row>
  </sheetData>
  <mergeCells count="73">
    <mergeCell ref="B81:C81"/>
    <mergeCell ref="B72:C72"/>
    <mergeCell ref="B73:C73"/>
    <mergeCell ref="B88:D88"/>
    <mergeCell ref="B83:C83"/>
    <mergeCell ref="C85:F85"/>
    <mergeCell ref="B86:D86"/>
    <mergeCell ref="B87:D87"/>
    <mergeCell ref="B78:C78"/>
    <mergeCell ref="B79:C79"/>
    <mergeCell ref="B80:C80"/>
    <mergeCell ref="B77:C77"/>
    <mergeCell ref="B74:C74"/>
    <mergeCell ref="B75:C75"/>
    <mergeCell ref="B76:C76"/>
    <mergeCell ref="B55:C55"/>
    <mergeCell ref="B66:C66"/>
    <mergeCell ref="B60:C60"/>
    <mergeCell ref="B61:C61"/>
    <mergeCell ref="B56:C56"/>
    <mergeCell ref="B57:C57"/>
    <mergeCell ref="B62:C62"/>
    <mergeCell ref="B63:C63"/>
    <mergeCell ref="B64:C64"/>
    <mergeCell ref="B65:C65"/>
    <mergeCell ref="B71:C71"/>
    <mergeCell ref="B68:C68"/>
    <mergeCell ref="B46:C46"/>
    <mergeCell ref="B47:C47"/>
    <mergeCell ref="B50:C50"/>
    <mergeCell ref="B51:C51"/>
    <mergeCell ref="B48:C48"/>
    <mergeCell ref="B49:C49"/>
    <mergeCell ref="B67:C67"/>
    <mergeCell ref="B58:C58"/>
    <mergeCell ref="B59:C59"/>
    <mergeCell ref="B69:C69"/>
    <mergeCell ref="B70:C70"/>
    <mergeCell ref="B52:C52"/>
    <mergeCell ref="B53:C53"/>
    <mergeCell ref="B54:C54"/>
    <mergeCell ref="B38:C38"/>
    <mergeCell ref="B45:C45"/>
    <mergeCell ref="B36:C36"/>
    <mergeCell ref="B37:C37"/>
    <mergeCell ref="B32:C32"/>
    <mergeCell ref="B33:C33"/>
    <mergeCell ref="B34:C34"/>
    <mergeCell ref="B35:I35"/>
    <mergeCell ref="B28:C28"/>
    <mergeCell ref="B29:C29"/>
    <mergeCell ref="B30:C30"/>
    <mergeCell ref="B31:C31"/>
    <mergeCell ref="B24:C24"/>
    <mergeCell ref="B25:I25"/>
    <mergeCell ref="B26:C26"/>
    <mergeCell ref="B27:C27"/>
    <mergeCell ref="B22:C22"/>
    <mergeCell ref="B23:C23"/>
    <mergeCell ref="B20:I20"/>
    <mergeCell ref="B21:C21"/>
    <mergeCell ref="B16:I16"/>
    <mergeCell ref="B17:C17"/>
    <mergeCell ref="B18:I18"/>
    <mergeCell ref="B19:C19"/>
    <mergeCell ref="B13:C15"/>
    <mergeCell ref="I13:I15"/>
    <mergeCell ref="D13:H14"/>
    <mergeCell ref="C4:F4"/>
    <mergeCell ref="C5:F5"/>
    <mergeCell ref="C6:F6"/>
    <mergeCell ref="C10:I10"/>
    <mergeCell ref="C11:I11"/>
  </mergeCells>
  <phoneticPr fontId="0" type="noConversion"/>
  <pageMargins left="0.99" right="0.19685039370078741" top="0.98425196850393704" bottom="0.98425196850393704" header="0" footer="0"/>
  <headerFooter alignWithMargins="0">
    <oddHeader>&amp;RPágina &amp;P de &amp;N</oddHeader>
  </headerFooter>
  <drawing r:id="rId1"/>
  <legacyDrawing r:id="rId2"/>
  <oleObjects>
    <mc:AlternateContent xmlns:mc="http://schemas.openxmlformats.org/markup-compatibility/2006">
      <mc:Choice Requires="x14">
        <oleObject progId="Word.Picture.8" shapeId="14339" r:id="rId3">
          <objectPr defaultSize="0" autoPict="0" r:id="rId4">
            <anchor moveWithCells="1" sizeWithCells="1">
              <from>
                <xdr:col>2</xdr:col>
                <xdr:colOff>0</xdr:colOff>
                <xdr:row>32</xdr:row>
                <xdr:rowOff>0</xdr:rowOff>
              </from>
              <to>
                <xdr:col>2</xdr:col>
                <xdr:colOff>723900</xdr:colOff>
                <xdr:row>32</xdr:row>
                <xdr:rowOff>0</xdr:rowOff>
              </to>
            </anchor>
          </objectPr>
        </oleObject>
      </mc:Choice>
      <mc:Fallback>
        <oleObject progId="Word.Picture.8" shapeId="14339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I702"/>
  <sheetViews>
    <sheetView tabSelected="1" view="pageBreakPreview" topLeftCell="A690" zoomScaleSheetLayoutView="100" workbookViewId="0">
      <selection activeCell="C713" sqref="C713"/>
    </sheetView>
  </sheetViews>
  <sheetFormatPr baseColWidth="10" defaultColWidth="10.85546875" defaultRowHeight="12.75" x14ac:dyDescent="0.2"/>
  <cols>
    <col min="1" max="1" width="7.140625" style="49" customWidth="1"/>
    <col min="2" max="2" width="13.7109375" style="49" customWidth="1"/>
    <col min="3" max="3" width="40.85546875" style="49" customWidth="1"/>
    <col min="4" max="4" width="13" style="49" customWidth="1"/>
    <col min="5" max="5" width="15.85546875" style="49" customWidth="1"/>
    <col min="6" max="6" width="8.5703125" style="49" customWidth="1"/>
    <col min="7" max="7" width="9.28515625" style="49" customWidth="1"/>
    <col min="8" max="8" width="8.5703125" style="49" customWidth="1"/>
    <col min="9" max="9" width="14.42578125" style="49" customWidth="1"/>
    <col min="10" max="16384" width="10.85546875" style="49"/>
  </cols>
  <sheetData>
    <row r="3" spans="2:9" ht="14.25" customHeight="1" x14ac:dyDescent="0.25">
      <c r="B3" s="50"/>
      <c r="C3" s="51"/>
      <c r="D3" s="52"/>
      <c r="E3" s="51"/>
      <c r="F3" s="51"/>
      <c r="G3" s="51"/>
      <c r="H3" s="1"/>
      <c r="I3" s="53"/>
    </row>
    <row r="4" spans="2:9" ht="18" x14ac:dyDescent="0.25">
      <c r="B4" s="50"/>
      <c r="C4" s="51"/>
      <c r="D4" s="52"/>
      <c r="E4" s="51"/>
      <c r="F4" s="51"/>
      <c r="G4" s="51"/>
      <c r="H4" s="1"/>
      <c r="I4" s="53"/>
    </row>
    <row r="5" spans="2:9" ht="18" x14ac:dyDescent="0.25">
      <c r="B5" s="50"/>
      <c r="C5" s="51"/>
      <c r="D5" s="52"/>
      <c r="E5" s="51"/>
      <c r="F5" s="51"/>
      <c r="G5" s="51"/>
      <c r="H5" s="1"/>
      <c r="I5" s="53"/>
    </row>
    <row r="6" spans="2:9" x14ac:dyDescent="0.2">
      <c r="B6" s="268" t="s">
        <v>774</v>
      </c>
      <c r="C6" s="268"/>
      <c r="D6" s="268"/>
      <c r="E6" s="268"/>
      <c r="F6" s="268"/>
      <c r="G6" s="268"/>
      <c r="H6" s="268"/>
      <c r="I6" s="268"/>
    </row>
    <row r="7" spans="2:9" ht="9" customHeight="1" x14ac:dyDescent="0.2">
      <c r="B7" s="270"/>
      <c r="C7" s="270"/>
      <c r="D7" s="270"/>
      <c r="E7" s="270"/>
      <c r="F7" s="270"/>
      <c r="G7" s="270"/>
      <c r="H7" s="270"/>
      <c r="I7" s="270"/>
    </row>
    <row r="8" spans="2:9" x14ac:dyDescent="0.2">
      <c r="B8" s="39" t="s">
        <v>303</v>
      </c>
      <c r="C8" s="269" t="s">
        <v>319</v>
      </c>
      <c r="D8" s="269"/>
      <c r="E8" s="269"/>
      <c r="F8" s="269"/>
      <c r="G8" s="269"/>
      <c r="H8" s="269"/>
      <c r="I8" s="269"/>
    </row>
    <row r="9" spans="2:9" x14ac:dyDescent="0.2">
      <c r="B9" s="39" t="s">
        <v>321</v>
      </c>
      <c r="C9" s="269" t="s">
        <v>320</v>
      </c>
      <c r="D9" s="269"/>
      <c r="E9" s="269"/>
      <c r="F9" s="269"/>
      <c r="G9" s="269"/>
      <c r="H9" s="269"/>
      <c r="I9" s="269"/>
    </row>
    <row r="10" spans="2:9" ht="13.5" customHeight="1" x14ac:dyDescent="0.2">
      <c r="B10" s="39" t="s">
        <v>322</v>
      </c>
      <c r="C10" s="269" t="s">
        <v>304</v>
      </c>
      <c r="D10" s="269"/>
      <c r="E10" s="269"/>
      <c r="F10" s="269"/>
      <c r="G10" s="269"/>
      <c r="H10" s="269"/>
      <c r="I10" s="269"/>
    </row>
    <row r="11" spans="2:9" ht="13.5" customHeight="1" x14ac:dyDescent="0.2">
      <c r="B11" s="39" t="s">
        <v>326</v>
      </c>
      <c r="C11" s="269" t="s">
        <v>305</v>
      </c>
      <c r="D11" s="269"/>
      <c r="E11" s="269"/>
      <c r="F11" s="269"/>
      <c r="G11" s="269"/>
      <c r="H11" s="269"/>
      <c r="I11" s="269"/>
    </row>
    <row r="12" spans="2:9" ht="9" customHeight="1" x14ac:dyDescent="0.2">
      <c r="B12" s="271"/>
      <c r="C12" s="271"/>
      <c r="D12" s="271"/>
      <c r="E12" s="271"/>
      <c r="F12" s="271"/>
      <c r="G12" s="271"/>
      <c r="H12" s="271"/>
      <c r="I12" s="271"/>
    </row>
    <row r="13" spans="2:9" ht="12.75" customHeight="1" x14ac:dyDescent="0.2">
      <c r="B13" s="264" t="s">
        <v>26</v>
      </c>
      <c r="C13" s="262" t="s">
        <v>306</v>
      </c>
      <c r="D13" s="262"/>
      <c r="E13" s="262"/>
      <c r="F13" s="262"/>
      <c r="G13" s="262"/>
      <c r="H13" s="262"/>
      <c r="I13" s="262"/>
    </row>
    <row r="14" spans="2:9" ht="12.75" customHeight="1" x14ac:dyDescent="0.2">
      <c r="B14" s="264"/>
      <c r="C14" s="262" t="s">
        <v>307</v>
      </c>
      <c r="D14" s="262"/>
      <c r="E14" s="262"/>
      <c r="F14" s="262"/>
      <c r="G14" s="262"/>
      <c r="H14" s="262"/>
      <c r="I14" s="262"/>
    </row>
    <row r="15" spans="2:9" x14ac:dyDescent="0.2">
      <c r="B15" s="261" t="s">
        <v>308</v>
      </c>
      <c r="C15" s="261" t="s">
        <v>309</v>
      </c>
      <c r="D15" s="261" t="s">
        <v>310</v>
      </c>
      <c r="E15" s="261" t="s">
        <v>366</v>
      </c>
      <c r="F15" s="261" t="s">
        <v>312</v>
      </c>
      <c r="G15" s="261" t="s">
        <v>313</v>
      </c>
      <c r="H15" s="261"/>
      <c r="I15" s="261" t="s">
        <v>314</v>
      </c>
    </row>
    <row r="16" spans="2:9" x14ac:dyDescent="0.2">
      <c r="B16" s="261"/>
      <c r="C16" s="261"/>
      <c r="D16" s="261"/>
      <c r="E16" s="261"/>
      <c r="F16" s="261"/>
      <c r="G16" s="261"/>
      <c r="H16" s="261"/>
      <c r="I16" s="261"/>
    </row>
    <row r="17" spans="2:9" x14ac:dyDescent="0.2">
      <c r="B17" s="261"/>
      <c r="C17" s="261"/>
      <c r="D17" s="261"/>
      <c r="E17" s="261"/>
      <c r="F17" s="261"/>
      <c r="G17" s="160" t="s">
        <v>315</v>
      </c>
      <c r="H17" s="160" t="s">
        <v>0</v>
      </c>
      <c r="I17" s="261"/>
    </row>
    <row r="18" spans="2:9" x14ac:dyDescent="0.2">
      <c r="B18" s="83" t="s">
        <v>1</v>
      </c>
      <c r="C18" s="5" t="s">
        <v>22</v>
      </c>
      <c r="D18" s="137" t="s">
        <v>367</v>
      </c>
      <c r="E18" s="161" t="s">
        <v>189</v>
      </c>
      <c r="F18" s="84">
        <f>SUM(G18:H18)</f>
        <v>1</v>
      </c>
      <c r="G18" s="166">
        <v>1</v>
      </c>
      <c r="H18" s="166"/>
      <c r="I18" s="166"/>
    </row>
    <row r="19" spans="2:9" x14ac:dyDescent="0.2">
      <c r="B19" s="83" t="s">
        <v>2</v>
      </c>
      <c r="C19" s="119" t="s">
        <v>23</v>
      </c>
      <c r="D19" s="121" t="s">
        <v>368</v>
      </c>
      <c r="E19" s="161" t="s">
        <v>293</v>
      </c>
      <c r="F19" s="84">
        <f>SUM(G19:H19)</f>
        <v>1</v>
      </c>
      <c r="G19" s="166">
        <v>1</v>
      </c>
      <c r="H19" s="166"/>
      <c r="I19" s="166">
        <v>1</v>
      </c>
    </row>
    <row r="20" spans="2:9" ht="14.25" customHeight="1" x14ac:dyDescent="0.25">
      <c r="B20" s="156" t="s">
        <v>3</v>
      </c>
      <c r="C20" s="133" t="s">
        <v>593</v>
      </c>
      <c r="D20" s="137" t="s">
        <v>367</v>
      </c>
      <c r="E20" s="161" t="s">
        <v>189</v>
      </c>
      <c r="F20" s="84">
        <f>SUM(G20:H20)</f>
        <v>1</v>
      </c>
      <c r="G20" s="166"/>
      <c r="H20" s="84">
        <v>1</v>
      </c>
      <c r="I20" s="120" t="s">
        <v>329</v>
      </c>
    </row>
    <row r="21" spans="2:9" ht="25.5" x14ac:dyDescent="0.2">
      <c r="B21" s="122" t="s">
        <v>533</v>
      </c>
      <c r="C21" s="128" t="s">
        <v>35</v>
      </c>
      <c r="D21" s="122" t="s">
        <v>369</v>
      </c>
      <c r="E21" s="84" t="s">
        <v>190</v>
      </c>
      <c r="F21" s="84">
        <f>SUM(G21:H21)</f>
        <v>1</v>
      </c>
      <c r="G21" s="84">
        <v>1</v>
      </c>
      <c r="H21" s="166"/>
      <c r="I21" s="166"/>
    </row>
    <row r="22" spans="2:9" x14ac:dyDescent="0.2">
      <c r="B22" s="121" t="s">
        <v>534</v>
      </c>
      <c r="C22" s="119" t="s">
        <v>776</v>
      </c>
      <c r="D22" s="121" t="s">
        <v>370</v>
      </c>
      <c r="E22" s="195" t="s">
        <v>191</v>
      </c>
      <c r="F22" s="84">
        <f>SUM(G22:G22)</f>
        <v>3</v>
      </c>
      <c r="G22" s="166">
        <v>3</v>
      </c>
      <c r="H22" s="86"/>
      <c r="I22" s="166"/>
    </row>
    <row r="23" spans="2:9" x14ac:dyDescent="0.2">
      <c r="B23" s="121" t="s">
        <v>535</v>
      </c>
      <c r="C23" s="119" t="s">
        <v>357</v>
      </c>
      <c r="D23" s="121" t="s">
        <v>370</v>
      </c>
      <c r="E23" s="166" t="s">
        <v>191</v>
      </c>
      <c r="F23" s="84">
        <f>SUM(G23:G23)</f>
        <v>3</v>
      </c>
      <c r="G23" s="84">
        <v>3</v>
      </c>
      <c r="H23" s="84"/>
      <c r="I23" s="166"/>
    </row>
    <row r="24" spans="2:9" x14ac:dyDescent="0.2">
      <c r="B24" s="121" t="s">
        <v>536</v>
      </c>
      <c r="C24" s="119" t="s">
        <v>344</v>
      </c>
      <c r="D24" s="121" t="s">
        <v>370</v>
      </c>
      <c r="E24" s="166" t="s">
        <v>191</v>
      </c>
      <c r="F24" s="84">
        <f>SUM(G24:H24)</f>
        <v>1</v>
      </c>
      <c r="G24" s="84">
        <v>1</v>
      </c>
      <c r="H24" s="84"/>
      <c r="I24" s="166"/>
    </row>
    <row r="25" spans="2:9" x14ac:dyDescent="0.2">
      <c r="B25" s="122" t="s">
        <v>537</v>
      </c>
      <c r="C25" s="119" t="s">
        <v>343</v>
      </c>
      <c r="D25" s="121" t="s">
        <v>370</v>
      </c>
      <c r="E25" s="166" t="s">
        <v>191</v>
      </c>
      <c r="F25" s="84">
        <f>SUM(G25:H25)</f>
        <v>4</v>
      </c>
      <c r="G25" s="126">
        <v>4</v>
      </c>
      <c r="H25" s="110"/>
      <c r="I25" s="166"/>
    </row>
    <row r="26" spans="2:9" x14ac:dyDescent="0.2">
      <c r="B26" s="122" t="s">
        <v>513</v>
      </c>
      <c r="C26" s="87" t="s">
        <v>33</v>
      </c>
      <c r="D26" s="121" t="s">
        <v>370</v>
      </c>
      <c r="E26" s="85" t="s">
        <v>191</v>
      </c>
      <c r="F26" s="84">
        <f>SUM(G26:H26)</f>
        <v>1</v>
      </c>
      <c r="G26" s="84">
        <v>1</v>
      </c>
      <c r="H26" s="84"/>
      <c r="I26" s="166"/>
    </row>
    <row r="27" spans="2:9" x14ac:dyDescent="0.2">
      <c r="B27" s="122" t="s">
        <v>514</v>
      </c>
      <c r="C27" s="5" t="s">
        <v>24</v>
      </c>
      <c r="D27" s="121" t="s">
        <v>370</v>
      </c>
      <c r="E27" s="166" t="s">
        <v>191</v>
      </c>
      <c r="F27" s="84">
        <f>SUM(G27:H27)</f>
        <v>1</v>
      </c>
      <c r="G27" s="84">
        <v>1</v>
      </c>
      <c r="H27" s="84"/>
      <c r="I27" s="166"/>
    </row>
    <row r="28" spans="2:9" x14ac:dyDescent="0.2">
      <c r="B28" s="268" t="s">
        <v>330</v>
      </c>
      <c r="C28" s="268"/>
      <c r="D28" s="268"/>
      <c r="E28" s="268"/>
      <c r="F28" s="164">
        <f>SUM(F18:F27)</f>
        <v>17</v>
      </c>
      <c r="G28" s="164">
        <f>SUM(G18:G27)</f>
        <v>16</v>
      </c>
      <c r="H28" s="164">
        <f>SUM(H18:H27)</f>
        <v>1</v>
      </c>
      <c r="I28" s="164">
        <f>SUM(I18:I27)</f>
        <v>1</v>
      </c>
    </row>
    <row r="29" spans="2:9" x14ac:dyDescent="0.2">
      <c r="B29" s="267" t="s">
        <v>365</v>
      </c>
      <c r="C29" s="267"/>
      <c r="D29" s="267"/>
      <c r="E29" s="267"/>
      <c r="F29" s="267"/>
      <c r="G29" s="267"/>
      <c r="H29" s="267"/>
      <c r="I29" s="267"/>
    </row>
    <row r="30" spans="2:9" x14ac:dyDescent="0.2">
      <c r="B30" s="168"/>
      <c r="C30" s="168"/>
      <c r="D30" s="168"/>
      <c r="E30" s="168"/>
      <c r="F30" s="168"/>
      <c r="G30" s="168"/>
      <c r="H30" s="168"/>
      <c r="I30" s="168"/>
    </row>
    <row r="31" spans="2:9" ht="12.75" customHeight="1" x14ac:dyDescent="0.2">
      <c r="B31" s="264" t="s">
        <v>27</v>
      </c>
      <c r="C31" s="262" t="s">
        <v>4</v>
      </c>
      <c r="D31" s="262"/>
      <c r="E31" s="262"/>
      <c r="F31" s="262"/>
      <c r="G31" s="262"/>
      <c r="H31" s="262"/>
      <c r="I31" s="262"/>
    </row>
    <row r="32" spans="2:9" ht="12.75" customHeight="1" x14ac:dyDescent="0.2">
      <c r="B32" s="264"/>
      <c r="C32" s="262" t="s">
        <v>307</v>
      </c>
      <c r="D32" s="262"/>
      <c r="E32" s="262"/>
      <c r="F32" s="262"/>
      <c r="G32" s="262"/>
      <c r="H32" s="262"/>
      <c r="I32" s="262"/>
    </row>
    <row r="33" spans="2:9" ht="12.75" customHeight="1" x14ac:dyDescent="0.2">
      <c r="B33" s="261" t="s">
        <v>308</v>
      </c>
      <c r="C33" s="261" t="s">
        <v>309</v>
      </c>
      <c r="D33" s="261" t="s">
        <v>310</v>
      </c>
      <c r="E33" s="261" t="s">
        <v>366</v>
      </c>
      <c r="F33" s="261" t="s">
        <v>312</v>
      </c>
      <c r="G33" s="261" t="s">
        <v>313</v>
      </c>
      <c r="H33" s="261"/>
      <c r="I33" s="261" t="s">
        <v>314</v>
      </c>
    </row>
    <row r="34" spans="2:9" ht="10.5" customHeight="1" x14ac:dyDescent="0.2">
      <c r="B34" s="261"/>
      <c r="C34" s="261"/>
      <c r="D34" s="261"/>
      <c r="E34" s="261"/>
      <c r="F34" s="261"/>
      <c r="G34" s="261"/>
      <c r="H34" s="261"/>
      <c r="I34" s="261"/>
    </row>
    <row r="35" spans="2:9" x14ac:dyDescent="0.2">
      <c r="B35" s="261"/>
      <c r="C35" s="261"/>
      <c r="D35" s="261"/>
      <c r="E35" s="261"/>
      <c r="F35" s="261"/>
      <c r="G35" s="160" t="s">
        <v>315</v>
      </c>
      <c r="H35" s="160" t="s">
        <v>0</v>
      </c>
      <c r="I35" s="261"/>
    </row>
    <row r="36" spans="2:9" ht="17.25" customHeight="1" x14ac:dyDescent="0.2">
      <c r="B36" s="122" t="s">
        <v>538</v>
      </c>
      <c r="C36" s="134" t="s">
        <v>364</v>
      </c>
      <c r="D36" s="122" t="s">
        <v>371</v>
      </c>
      <c r="E36" s="85" t="s">
        <v>28</v>
      </c>
      <c r="F36" s="85">
        <f>H36+G36</f>
        <v>1</v>
      </c>
      <c r="G36" s="84"/>
      <c r="H36" s="84">
        <v>1</v>
      </c>
      <c r="I36" s="84"/>
    </row>
    <row r="37" spans="2:9" ht="15" customHeight="1" x14ac:dyDescent="0.2">
      <c r="B37" s="122" t="s">
        <v>570</v>
      </c>
      <c r="C37" s="87" t="s">
        <v>29</v>
      </c>
      <c r="D37" s="122" t="s">
        <v>372</v>
      </c>
      <c r="E37" s="85" t="s">
        <v>190</v>
      </c>
      <c r="F37" s="85">
        <f>H37+G37</f>
        <v>2</v>
      </c>
      <c r="G37" s="126">
        <v>1</v>
      </c>
      <c r="H37" s="84">
        <v>1</v>
      </c>
      <c r="I37" s="88"/>
    </row>
    <row r="38" spans="2:9" ht="15" customHeight="1" x14ac:dyDescent="0.2">
      <c r="B38" s="122" t="s">
        <v>569</v>
      </c>
      <c r="C38" s="87" t="s">
        <v>30</v>
      </c>
      <c r="D38" s="122" t="s">
        <v>372</v>
      </c>
      <c r="E38" s="85" t="s">
        <v>190</v>
      </c>
      <c r="F38" s="85">
        <f>H38+G38</f>
        <v>1</v>
      </c>
      <c r="G38" s="84">
        <v>1</v>
      </c>
      <c r="H38" s="84"/>
      <c r="I38" s="88"/>
    </row>
    <row r="39" spans="2:9" ht="15" customHeight="1" x14ac:dyDescent="0.2">
      <c r="B39" s="122" t="s">
        <v>518</v>
      </c>
      <c r="C39" s="157" t="s">
        <v>343</v>
      </c>
      <c r="D39" s="122" t="s">
        <v>373</v>
      </c>
      <c r="E39" s="122" t="s">
        <v>191</v>
      </c>
      <c r="F39" s="85">
        <f>H39+G39</f>
        <v>1</v>
      </c>
      <c r="G39" s="84"/>
      <c r="H39" s="84">
        <v>1</v>
      </c>
      <c r="I39" s="88"/>
    </row>
    <row r="40" spans="2:9" ht="15" customHeight="1" x14ac:dyDescent="0.2">
      <c r="B40" s="122" t="s">
        <v>515</v>
      </c>
      <c r="C40" s="87" t="s">
        <v>33</v>
      </c>
      <c r="D40" s="122" t="s">
        <v>373</v>
      </c>
      <c r="E40" s="85" t="s">
        <v>191</v>
      </c>
      <c r="F40" s="85">
        <f>H40+G40</f>
        <v>1</v>
      </c>
      <c r="G40" s="84">
        <v>1</v>
      </c>
      <c r="H40" s="84"/>
      <c r="I40" s="88"/>
    </row>
    <row r="41" spans="2:9" x14ac:dyDescent="0.2">
      <c r="B41" s="268" t="s">
        <v>330</v>
      </c>
      <c r="C41" s="268"/>
      <c r="D41" s="268"/>
      <c r="E41" s="268"/>
      <c r="F41" s="89">
        <f>SUM(F36:F40)</f>
        <v>6</v>
      </c>
      <c r="G41" s="89">
        <f>SUM(G36:G40)</f>
        <v>3</v>
      </c>
      <c r="H41" s="89">
        <f>SUM(H36:H40)</f>
        <v>3</v>
      </c>
      <c r="I41" s="164">
        <f>SUM(I36:I36)</f>
        <v>0</v>
      </c>
    </row>
    <row r="42" spans="2:9" x14ac:dyDescent="0.2">
      <c r="B42" s="168"/>
      <c r="C42" s="168"/>
      <c r="D42" s="168"/>
      <c r="E42" s="168"/>
      <c r="F42" s="169"/>
      <c r="G42" s="169"/>
      <c r="H42" s="169"/>
      <c r="I42" s="168"/>
    </row>
    <row r="43" spans="2:9" ht="12.75" customHeight="1" x14ac:dyDescent="0.2">
      <c r="B43" s="264" t="s">
        <v>32</v>
      </c>
      <c r="C43" s="262" t="s">
        <v>6</v>
      </c>
      <c r="D43" s="262"/>
      <c r="E43" s="262"/>
      <c r="F43" s="262"/>
      <c r="G43" s="262"/>
      <c r="H43" s="262"/>
      <c r="I43" s="262"/>
    </row>
    <row r="44" spans="2:9" ht="12.75" customHeight="1" x14ac:dyDescent="0.2">
      <c r="B44" s="264"/>
      <c r="C44" s="262" t="s">
        <v>307</v>
      </c>
      <c r="D44" s="262"/>
      <c r="E44" s="262"/>
      <c r="F44" s="262"/>
      <c r="G44" s="262"/>
      <c r="H44" s="262"/>
      <c r="I44" s="262"/>
    </row>
    <row r="45" spans="2:9" ht="12.75" customHeight="1" x14ac:dyDescent="0.2">
      <c r="B45" s="261" t="s">
        <v>308</v>
      </c>
      <c r="C45" s="261" t="s">
        <v>309</v>
      </c>
      <c r="D45" s="261" t="s">
        <v>310</v>
      </c>
      <c r="E45" s="261" t="s">
        <v>366</v>
      </c>
      <c r="F45" s="261" t="s">
        <v>312</v>
      </c>
      <c r="G45" s="261" t="s">
        <v>313</v>
      </c>
      <c r="H45" s="261"/>
      <c r="I45" s="261" t="s">
        <v>314</v>
      </c>
    </row>
    <row r="46" spans="2:9" x14ac:dyDescent="0.2">
      <c r="B46" s="261"/>
      <c r="C46" s="261"/>
      <c r="D46" s="261"/>
      <c r="E46" s="261"/>
      <c r="F46" s="261"/>
      <c r="G46" s="261"/>
      <c r="H46" s="261"/>
      <c r="I46" s="261"/>
    </row>
    <row r="47" spans="2:9" x14ac:dyDescent="0.2">
      <c r="B47" s="261"/>
      <c r="C47" s="261"/>
      <c r="D47" s="261"/>
      <c r="E47" s="261"/>
      <c r="F47" s="261"/>
      <c r="G47" s="160" t="s">
        <v>315</v>
      </c>
      <c r="H47" s="160" t="s">
        <v>0</v>
      </c>
      <c r="I47" s="261"/>
    </row>
    <row r="48" spans="2:9" ht="13.5" customHeight="1" x14ac:dyDescent="0.2">
      <c r="B48" s="122" t="s">
        <v>539</v>
      </c>
      <c r="C48" s="172" t="s">
        <v>594</v>
      </c>
      <c r="D48" s="121" t="s">
        <v>374</v>
      </c>
      <c r="E48" s="161" t="s">
        <v>293</v>
      </c>
      <c r="F48" s="84">
        <f t="shared" ref="F48:F56" si="0">SUM(G48:H48)</f>
        <v>1</v>
      </c>
      <c r="G48" s="84">
        <v>1</v>
      </c>
      <c r="H48" s="84"/>
      <c r="I48" s="166">
        <v>1</v>
      </c>
    </row>
    <row r="49" spans="2:9" ht="13.5" customHeight="1" x14ac:dyDescent="0.2">
      <c r="B49" s="122" t="s">
        <v>540</v>
      </c>
      <c r="C49" s="133" t="s">
        <v>593</v>
      </c>
      <c r="D49" s="121" t="s">
        <v>517</v>
      </c>
      <c r="E49" s="161" t="s">
        <v>189</v>
      </c>
      <c r="F49" s="84">
        <f t="shared" si="0"/>
        <v>4</v>
      </c>
      <c r="G49" s="84"/>
      <c r="H49" s="84">
        <v>4</v>
      </c>
      <c r="I49" s="127" t="s">
        <v>329</v>
      </c>
    </row>
    <row r="50" spans="2:9" ht="13.5" customHeight="1" x14ac:dyDescent="0.2">
      <c r="B50" s="122" t="s">
        <v>509</v>
      </c>
      <c r="C50" s="119" t="s">
        <v>42</v>
      </c>
      <c r="D50" s="121" t="s">
        <v>375</v>
      </c>
      <c r="E50" s="166" t="s">
        <v>190</v>
      </c>
      <c r="F50" s="84">
        <f>SUM(G50:H50)</f>
        <v>2</v>
      </c>
      <c r="G50" s="84">
        <v>2</v>
      </c>
      <c r="H50" s="84"/>
      <c r="I50" s="166"/>
    </row>
    <row r="51" spans="2:9" ht="13.5" customHeight="1" x14ac:dyDescent="0.2">
      <c r="B51" s="121" t="s">
        <v>519</v>
      </c>
      <c r="C51" s="119" t="s">
        <v>115</v>
      </c>
      <c r="D51" s="121" t="s">
        <v>375</v>
      </c>
      <c r="E51" s="166" t="s">
        <v>190</v>
      </c>
      <c r="F51" s="84">
        <f t="shared" si="0"/>
        <v>2</v>
      </c>
      <c r="G51" s="84">
        <v>2</v>
      </c>
      <c r="H51" s="84"/>
      <c r="I51" s="166"/>
    </row>
    <row r="52" spans="2:9" ht="13.5" customHeight="1" x14ac:dyDescent="0.2">
      <c r="B52" s="121" t="s">
        <v>520</v>
      </c>
      <c r="C52" s="119" t="s">
        <v>34</v>
      </c>
      <c r="D52" s="121" t="s">
        <v>375</v>
      </c>
      <c r="E52" s="166" t="s">
        <v>190</v>
      </c>
      <c r="F52" s="84">
        <f t="shared" si="0"/>
        <v>2</v>
      </c>
      <c r="G52" s="84">
        <v>2</v>
      </c>
      <c r="H52" s="84"/>
      <c r="I52" s="166"/>
    </row>
    <row r="53" spans="2:9" ht="13.5" customHeight="1" x14ac:dyDescent="0.2">
      <c r="B53" s="121" t="s">
        <v>591</v>
      </c>
      <c r="C53" s="119" t="s">
        <v>9</v>
      </c>
      <c r="D53" s="121" t="s">
        <v>375</v>
      </c>
      <c r="E53" s="166" t="s">
        <v>190</v>
      </c>
      <c r="F53" s="84">
        <f t="shared" si="0"/>
        <v>3</v>
      </c>
      <c r="G53" s="166">
        <v>3</v>
      </c>
      <c r="H53" s="84"/>
      <c r="I53" s="166"/>
    </row>
    <row r="54" spans="2:9" ht="13.5" customHeight="1" x14ac:dyDescent="0.2">
      <c r="B54" s="122" t="s">
        <v>592</v>
      </c>
      <c r="C54" s="198" t="s">
        <v>30</v>
      </c>
      <c r="D54" s="121" t="s">
        <v>375</v>
      </c>
      <c r="E54" s="166" t="s">
        <v>190</v>
      </c>
      <c r="F54" s="84">
        <f t="shared" si="0"/>
        <v>2</v>
      </c>
      <c r="G54" s="84">
        <v>2</v>
      </c>
      <c r="H54" s="84"/>
      <c r="I54" s="5"/>
    </row>
    <row r="55" spans="2:9" ht="13.5" customHeight="1" x14ac:dyDescent="0.2">
      <c r="B55" s="122" t="s">
        <v>541</v>
      </c>
      <c r="C55" s="158" t="s">
        <v>114</v>
      </c>
      <c r="D55" s="121" t="s">
        <v>375</v>
      </c>
      <c r="E55" s="136" t="s">
        <v>190</v>
      </c>
      <c r="F55" s="84">
        <f t="shared" si="0"/>
        <v>1</v>
      </c>
      <c r="G55" s="84">
        <v>1</v>
      </c>
      <c r="H55" s="84"/>
      <c r="I55" s="5"/>
    </row>
    <row r="56" spans="2:9" ht="13.5" customHeight="1" x14ac:dyDescent="0.2">
      <c r="B56" s="122" t="s">
        <v>542</v>
      </c>
      <c r="C56" s="158" t="s">
        <v>344</v>
      </c>
      <c r="D56" s="121" t="s">
        <v>376</v>
      </c>
      <c r="E56" s="166" t="s">
        <v>191</v>
      </c>
      <c r="F56" s="84">
        <f t="shared" si="0"/>
        <v>2</v>
      </c>
      <c r="G56" s="84">
        <v>2</v>
      </c>
      <c r="H56" s="84"/>
      <c r="I56" s="5"/>
    </row>
    <row r="57" spans="2:9" x14ac:dyDescent="0.2">
      <c r="B57" s="268" t="s">
        <v>330</v>
      </c>
      <c r="C57" s="268"/>
      <c r="D57" s="268"/>
      <c r="E57" s="268"/>
      <c r="F57" s="164">
        <f>SUM(F48:F56)</f>
        <v>19</v>
      </c>
      <c r="G57" s="164">
        <f>SUM(G48:G56)</f>
        <v>15</v>
      </c>
      <c r="H57" s="164">
        <f>SUM(H48:H56)</f>
        <v>4</v>
      </c>
      <c r="I57" s="164">
        <f>SUM(I48:I56)</f>
        <v>1</v>
      </c>
    </row>
    <row r="58" spans="2:9" x14ac:dyDescent="0.2">
      <c r="B58" s="267" t="s">
        <v>365</v>
      </c>
      <c r="C58" s="267"/>
      <c r="D58" s="267"/>
      <c r="E58" s="267"/>
      <c r="F58" s="267"/>
      <c r="G58" s="267"/>
      <c r="H58" s="267"/>
      <c r="I58" s="267"/>
    </row>
    <row r="59" spans="2:9" x14ac:dyDescent="0.2">
      <c r="B59" s="168"/>
      <c r="C59" s="168"/>
      <c r="D59" s="168"/>
      <c r="E59" s="168"/>
      <c r="F59" s="168"/>
      <c r="G59" s="168"/>
      <c r="H59" s="168"/>
      <c r="I59" s="168"/>
    </row>
    <row r="60" spans="2:9" ht="12.75" customHeight="1" x14ac:dyDescent="0.2">
      <c r="B60" s="264" t="s">
        <v>36</v>
      </c>
      <c r="C60" s="262" t="s">
        <v>7</v>
      </c>
      <c r="D60" s="262"/>
      <c r="E60" s="262"/>
      <c r="F60" s="262"/>
      <c r="G60" s="262"/>
      <c r="H60" s="262"/>
      <c r="I60" s="262"/>
    </row>
    <row r="61" spans="2:9" ht="12.75" customHeight="1" x14ac:dyDescent="0.2">
      <c r="B61" s="264"/>
      <c r="C61" s="262" t="s">
        <v>307</v>
      </c>
      <c r="D61" s="262"/>
      <c r="E61" s="262"/>
      <c r="F61" s="262"/>
      <c r="G61" s="262"/>
      <c r="H61" s="262"/>
      <c r="I61" s="262"/>
    </row>
    <row r="62" spans="2:9" ht="12.75" customHeight="1" x14ac:dyDescent="0.2">
      <c r="B62" s="261" t="s">
        <v>308</v>
      </c>
      <c r="C62" s="261" t="s">
        <v>309</v>
      </c>
      <c r="D62" s="261" t="s">
        <v>310</v>
      </c>
      <c r="E62" s="261" t="s">
        <v>366</v>
      </c>
      <c r="F62" s="261" t="s">
        <v>312</v>
      </c>
      <c r="G62" s="261" t="s">
        <v>313</v>
      </c>
      <c r="H62" s="261"/>
      <c r="I62" s="261" t="s">
        <v>314</v>
      </c>
    </row>
    <row r="63" spans="2:9" x14ac:dyDescent="0.2">
      <c r="B63" s="261"/>
      <c r="C63" s="261"/>
      <c r="D63" s="261"/>
      <c r="E63" s="261"/>
      <c r="F63" s="261"/>
      <c r="G63" s="261"/>
      <c r="H63" s="261"/>
      <c r="I63" s="261"/>
    </row>
    <row r="64" spans="2:9" x14ac:dyDescent="0.2">
      <c r="B64" s="261"/>
      <c r="C64" s="261"/>
      <c r="D64" s="261"/>
      <c r="E64" s="261"/>
      <c r="F64" s="261"/>
      <c r="G64" s="160" t="s">
        <v>315</v>
      </c>
      <c r="H64" s="160" t="s">
        <v>0</v>
      </c>
      <c r="I64" s="261"/>
    </row>
    <row r="65" spans="2:9" ht="13.5" customHeight="1" x14ac:dyDescent="0.2">
      <c r="B65" s="121" t="s">
        <v>543</v>
      </c>
      <c r="C65" s="90" t="s">
        <v>121</v>
      </c>
      <c r="D65" s="122" t="s">
        <v>572</v>
      </c>
      <c r="E65" s="161" t="s">
        <v>189</v>
      </c>
      <c r="F65" s="84">
        <f>SUM(G65:H65)</f>
        <v>1</v>
      </c>
      <c r="G65" s="84"/>
      <c r="H65" s="84">
        <v>1</v>
      </c>
      <c r="I65" s="127" t="s">
        <v>329</v>
      </c>
    </row>
    <row r="66" spans="2:9" x14ac:dyDescent="0.2">
      <c r="B66" s="121" t="s">
        <v>521</v>
      </c>
      <c r="C66" s="90" t="s">
        <v>37</v>
      </c>
      <c r="D66" s="122" t="s">
        <v>377</v>
      </c>
      <c r="E66" s="166" t="s">
        <v>190</v>
      </c>
      <c r="F66" s="84">
        <f>SUM(G66:H66)</f>
        <v>2</v>
      </c>
      <c r="G66" s="84">
        <v>2</v>
      </c>
      <c r="H66" s="84"/>
      <c r="I66" s="166"/>
    </row>
    <row r="67" spans="2:9" x14ac:dyDescent="0.2">
      <c r="B67" s="121" t="s">
        <v>544</v>
      </c>
      <c r="C67" s="158" t="s">
        <v>30</v>
      </c>
      <c r="D67" s="122" t="s">
        <v>377</v>
      </c>
      <c r="E67" s="161" t="s">
        <v>190</v>
      </c>
      <c r="F67" s="84">
        <f>SUM(G67:H67)</f>
        <v>2</v>
      </c>
      <c r="G67" s="84">
        <v>2</v>
      </c>
      <c r="H67" s="84"/>
      <c r="I67" s="166"/>
    </row>
    <row r="68" spans="2:9" s="138" customFormat="1" x14ac:dyDescent="0.2">
      <c r="B68" s="121" t="s">
        <v>545</v>
      </c>
      <c r="C68" s="149" t="s">
        <v>353</v>
      </c>
      <c r="D68" s="150" t="s">
        <v>511</v>
      </c>
      <c r="E68" s="151" t="s">
        <v>191</v>
      </c>
      <c r="F68" s="152">
        <f>SUM(G68:H68)</f>
        <v>1</v>
      </c>
      <c r="G68" s="126">
        <v>1</v>
      </c>
      <c r="H68" s="84"/>
      <c r="I68" s="166"/>
    </row>
    <row r="69" spans="2:9" x14ac:dyDescent="0.2">
      <c r="B69" s="268" t="s">
        <v>330</v>
      </c>
      <c r="C69" s="268"/>
      <c r="D69" s="268"/>
      <c r="E69" s="268"/>
      <c r="F69" s="164">
        <f>SUM(F65:F68)</f>
        <v>6</v>
      </c>
      <c r="G69" s="164">
        <f>SUM(G65:G68)</f>
        <v>5</v>
      </c>
      <c r="H69" s="164">
        <f>SUM(H65:H68)</f>
        <v>1</v>
      </c>
      <c r="I69" s="164">
        <f>SUM(I65:I68)</f>
        <v>0</v>
      </c>
    </row>
    <row r="70" spans="2:9" x14ac:dyDescent="0.2">
      <c r="B70" s="267" t="s">
        <v>365</v>
      </c>
      <c r="C70" s="267"/>
      <c r="D70" s="267"/>
      <c r="E70" s="267"/>
      <c r="F70" s="267"/>
      <c r="G70" s="267"/>
      <c r="H70" s="267"/>
      <c r="I70" s="267"/>
    </row>
    <row r="71" spans="2:9" x14ac:dyDescent="0.2">
      <c r="B71" s="168"/>
      <c r="C71" s="168"/>
      <c r="D71" s="168"/>
      <c r="E71" s="168"/>
      <c r="F71" s="168"/>
      <c r="G71" s="168"/>
      <c r="H71" s="168"/>
      <c r="I71" s="168"/>
    </row>
    <row r="72" spans="2:9" ht="12.75" customHeight="1" x14ac:dyDescent="0.2">
      <c r="B72" s="264" t="s">
        <v>38</v>
      </c>
      <c r="C72" s="262" t="s">
        <v>598</v>
      </c>
      <c r="D72" s="262"/>
      <c r="E72" s="262"/>
      <c r="F72" s="262"/>
      <c r="G72" s="262"/>
      <c r="H72" s="262"/>
      <c r="I72" s="262"/>
    </row>
    <row r="73" spans="2:9" ht="12.75" customHeight="1" x14ac:dyDescent="0.2">
      <c r="B73" s="264"/>
      <c r="C73" s="262" t="s">
        <v>8</v>
      </c>
      <c r="D73" s="262"/>
      <c r="E73" s="262"/>
      <c r="F73" s="262"/>
      <c r="G73" s="262"/>
      <c r="H73" s="262"/>
      <c r="I73" s="262"/>
    </row>
    <row r="74" spans="2:9" ht="12.75" customHeight="1" x14ac:dyDescent="0.2">
      <c r="B74" s="261" t="s">
        <v>308</v>
      </c>
      <c r="C74" s="261" t="s">
        <v>309</v>
      </c>
      <c r="D74" s="261" t="s">
        <v>310</v>
      </c>
      <c r="E74" s="261" t="s">
        <v>366</v>
      </c>
      <c r="F74" s="261" t="s">
        <v>312</v>
      </c>
      <c r="G74" s="261" t="s">
        <v>313</v>
      </c>
      <c r="H74" s="261"/>
      <c r="I74" s="261" t="s">
        <v>314</v>
      </c>
    </row>
    <row r="75" spans="2:9" x14ac:dyDescent="0.2">
      <c r="B75" s="261"/>
      <c r="C75" s="261"/>
      <c r="D75" s="261"/>
      <c r="E75" s="261"/>
      <c r="F75" s="261"/>
      <c r="G75" s="261"/>
      <c r="H75" s="261"/>
      <c r="I75" s="261"/>
    </row>
    <row r="76" spans="2:9" x14ac:dyDescent="0.2">
      <c r="B76" s="261"/>
      <c r="C76" s="261"/>
      <c r="D76" s="261"/>
      <c r="E76" s="261"/>
      <c r="F76" s="261"/>
      <c r="G76" s="160" t="s">
        <v>315</v>
      </c>
      <c r="H76" s="160" t="s">
        <v>0</v>
      </c>
      <c r="I76" s="261"/>
    </row>
    <row r="77" spans="2:9" ht="15" customHeight="1" x14ac:dyDescent="0.2">
      <c r="B77" s="121" t="s">
        <v>546</v>
      </c>
      <c r="C77" s="158" t="s">
        <v>121</v>
      </c>
      <c r="D77" s="122" t="s">
        <v>573</v>
      </c>
      <c r="E77" s="161" t="s">
        <v>189</v>
      </c>
      <c r="F77" s="84">
        <f t="shared" ref="F77:F82" si="1">SUM(G77:H77)</f>
        <v>1</v>
      </c>
      <c r="G77" s="84"/>
      <c r="H77" s="84">
        <v>1</v>
      </c>
      <c r="I77" s="127"/>
    </row>
    <row r="78" spans="2:9" x14ac:dyDescent="0.2">
      <c r="B78" s="121" t="s">
        <v>547</v>
      </c>
      <c r="C78" s="130" t="s">
        <v>116</v>
      </c>
      <c r="D78" s="122" t="s">
        <v>378</v>
      </c>
      <c r="E78" s="166" t="s">
        <v>190</v>
      </c>
      <c r="F78" s="84">
        <f t="shared" si="1"/>
        <v>2</v>
      </c>
      <c r="G78" s="84">
        <v>2</v>
      </c>
      <c r="H78" s="84"/>
      <c r="I78" s="166"/>
    </row>
    <row r="79" spans="2:9" x14ac:dyDescent="0.2">
      <c r="B79" s="121" t="s">
        <v>522</v>
      </c>
      <c r="C79" s="129" t="s">
        <v>39</v>
      </c>
      <c r="D79" s="122" t="s">
        <v>378</v>
      </c>
      <c r="E79" s="166" t="s">
        <v>190</v>
      </c>
      <c r="F79" s="84">
        <f t="shared" si="1"/>
        <v>1</v>
      </c>
      <c r="G79" s="84">
        <v>1</v>
      </c>
      <c r="H79" s="84"/>
      <c r="I79" s="166"/>
    </row>
    <row r="80" spans="2:9" x14ac:dyDescent="0.2">
      <c r="B80" s="121" t="s">
        <v>523</v>
      </c>
      <c r="C80" s="129" t="s">
        <v>117</v>
      </c>
      <c r="D80" s="122" t="s">
        <v>378</v>
      </c>
      <c r="E80" s="166" t="s">
        <v>190</v>
      </c>
      <c r="F80" s="84">
        <f t="shared" si="1"/>
        <v>1</v>
      </c>
      <c r="G80" s="84">
        <v>1</v>
      </c>
      <c r="H80" s="84"/>
      <c r="I80" s="166"/>
    </row>
    <row r="81" spans="2:9" x14ac:dyDescent="0.2">
      <c r="B81" s="121" t="s">
        <v>524</v>
      </c>
      <c r="C81" s="129" t="s">
        <v>40</v>
      </c>
      <c r="D81" s="122" t="s">
        <v>378</v>
      </c>
      <c r="E81" s="166" t="s">
        <v>190</v>
      </c>
      <c r="F81" s="84">
        <f t="shared" si="1"/>
        <v>1</v>
      </c>
      <c r="G81" s="84">
        <v>1</v>
      </c>
      <c r="H81" s="84"/>
      <c r="I81" s="166"/>
    </row>
    <row r="82" spans="2:9" x14ac:dyDescent="0.2">
      <c r="B82" s="121" t="s">
        <v>548</v>
      </c>
      <c r="C82" s="129" t="s">
        <v>31</v>
      </c>
      <c r="D82" s="122" t="s">
        <v>379</v>
      </c>
      <c r="E82" s="166" t="s">
        <v>191</v>
      </c>
      <c r="F82" s="84">
        <f t="shared" si="1"/>
        <v>1</v>
      </c>
      <c r="G82" s="84">
        <v>1</v>
      </c>
      <c r="H82" s="84"/>
      <c r="I82" s="166"/>
    </row>
    <row r="83" spans="2:9" x14ac:dyDescent="0.2">
      <c r="B83" s="268" t="s">
        <v>330</v>
      </c>
      <c r="C83" s="268"/>
      <c r="D83" s="268"/>
      <c r="E83" s="268"/>
      <c r="F83" s="164">
        <f>SUM(F77:F82)</f>
        <v>7</v>
      </c>
      <c r="G83" s="164">
        <f>SUM(G77:G82)</f>
        <v>6</v>
      </c>
      <c r="H83" s="164">
        <f>SUM(H77:H82)</f>
        <v>1</v>
      </c>
      <c r="I83" s="164">
        <f>SUM(I77:I82)</f>
        <v>0</v>
      </c>
    </row>
    <row r="84" spans="2:9" x14ac:dyDescent="0.2">
      <c r="B84" s="168"/>
      <c r="C84" s="168"/>
      <c r="D84" s="168"/>
      <c r="E84" s="168"/>
      <c r="F84" s="168"/>
      <c r="G84" s="168"/>
      <c r="H84" s="168"/>
      <c r="I84" s="168"/>
    </row>
    <row r="85" spans="2:9" ht="12.75" customHeight="1" x14ac:dyDescent="0.2">
      <c r="B85" s="264" t="s">
        <v>41</v>
      </c>
      <c r="C85" s="262" t="s">
        <v>192</v>
      </c>
      <c r="D85" s="262"/>
      <c r="E85" s="262"/>
      <c r="F85" s="262"/>
      <c r="G85" s="262"/>
      <c r="H85" s="262"/>
      <c r="I85" s="262"/>
    </row>
    <row r="86" spans="2:9" ht="12.75" customHeight="1" x14ac:dyDescent="0.2">
      <c r="B86" s="264"/>
      <c r="C86" s="262" t="s">
        <v>307</v>
      </c>
      <c r="D86" s="262"/>
      <c r="E86" s="262"/>
      <c r="F86" s="262"/>
      <c r="G86" s="262"/>
      <c r="H86" s="262"/>
      <c r="I86" s="262"/>
    </row>
    <row r="87" spans="2:9" ht="12.75" customHeight="1" x14ac:dyDescent="0.2">
      <c r="B87" s="261" t="s">
        <v>308</v>
      </c>
      <c r="C87" s="261" t="s">
        <v>309</v>
      </c>
      <c r="D87" s="261" t="s">
        <v>310</v>
      </c>
      <c r="E87" s="261" t="s">
        <v>366</v>
      </c>
      <c r="F87" s="261" t="s">
        <v>312</v>
      </c>
      <c r="G87" s="261" t="s">
        <v>313</v>
      </c>
      <c r="H87" s="261"/>
      <c r="I87" s="261" t="s">
        <v>314</v>
      </c>
    </row>
    <row r="88" spans="2:9" x14ac:dyDescent="0.2">
      <c r="B88" s="261"/>
      <c r="C88" s="261"/>
      <c r="D88" s="261"/>
      <c r="E88" s="261"/>
      <c r="F88" s="261"/>
      <c r="G88" s="261"/>
      <c r="H88" s="261"/>
      <c r="I88" s="261"/>
    </row>
    <row r="89" spans="2:9" x14ac:dyDescent="0.2">
      <c r="B89" s="261"/>
      <c r="C89" s="261"/>
      <c r="D89" s="261"/>
      <c r="E89" s="261"/>
      <c r="F89" s="261"/>
      <c r="G89" s="160" t="s">
        <v>315</v>
      </c>
      <c r="H89" s="160" t="s">
        <v>0</v>
      </c>
      <c r="I89" s="261"/>
    </row>
    <row r="90" spans="2:9" ht="12" customHeight="1" x14ac:dyDescent="0.2">
      <c r="B90" s="121" t="s">
        <v>549</v>
      </c>
      <c r="C90" s="90" t="s">
        <v>121</v>
      </c>
      <c r="D90" s="124" t="s">
        <v>574</v>
      </c>
      <c r="E90" s="161" t="s">
        <v>189</v>
      </c>
      <c r="F90" s="84">
        <f>SUM(G90:H90)</f>
        <v>1</v>
      </c>
      <c r="G90" s="84"/>
      <c r="H90" s="84">
        <v>1</v>
      </c>
      <c r="I90" s="127" t="s">
        <v>329</v>
      </c>
    </row>
    <row r="91" spans="2:9" ht="15" customHeight="1" x14ac:dyDescent="0.2">
      <c r="B91" s="122" t="s">
        <v>550</v>
      </c>
      <c r="C91" s="129" t="s">
        <v>42</v>
      </c>
      <c r="D91" s="124" t="s">
        <v>380</v>
      </c>
      <c r="E91" s="166" t="s">
        <v>190</v>
      </c>
      <c r="F91" s="84">
        <f>SUM(G91:H91)</f>
        <v>3</v>
      </c>
      <c r="G91" s="84">
        <v>3</v>
      </c>
      <c r="H91" s="84"/>
      <c r="I91" s="166"/>
    </row>
    <row r="92" spans="2:9" x14ac:dyDescent="0.2">
      <c r="B92" s="121" t="s">
        <v>551</v>
      </c>
      <c r="C92" s="5" t="s">
        <v>34</v>
      </c>
      <c r="D92" s="124" t="s">
        <v>380</v>
      </c>
      <c r="E92" s="166" t="s">
        <v>190</v>
      </c>
      <c r="F92" s="84">
        <f>SUM(G92:H92)</f>
        <v>2</v>
      </c>
      <c r="G92" s="84">
        <v>2</v>
      </c>
      <c r="H92" s="84"/>
      <c r="I92" s="166"/>
    </row>
    <row r="93" spans="2:9" x14ac:dyDescent="0.2">
      <c r="B93" s="121" t="s">
        <v>525</v>
      </c>
      <c r="C93" s="119" t="s">
        <v>613</v>
      </c>
      <c r="D93" s="124" t="s">
        <v>380</v>
      </c>
      <c r="E93" s="200" t="s">
        <v>190</v>
      </c>
      <c r="F93" s="84">
        <f>SUM(G93:H93)</f>
        <v>1</v>
      </c>
      <c r="G93" s="84"/>
      <c r="H93" s="201">
        <v>1</v>
      </c>
      <c r="I93" s="200"/>
    </row>
    <row r="94" spans="2:9" x14ac:dyDescent="0.2">
      <c r="B94" s="121" t="s">
        <v>552</v>
      </c>
      <c r="C94" s="90" t="s">
        <v>25</v>
      </c>
      <c r="D94" s="124" t="s">
        <v>381</v>
      </c>
      <c r="E94" s="166" t="s">
        <v>191</v>
      </c>
      <c r="F94" s="84">
        <f>SUM(G94:H94)</f>
        <v>1</v>
      </c>
      <c r="G94" s="84">
        <v>1</v>
      </c>
      <c r="H94" s="84"/>
      <c r="I94" s="166"/>
    </row>
    <row r="95" spans="2:9" x14ac:dyDescent="0.2">
      <c r="B95" s="268" t="s">
        <v>330</v>
      </c>
      <c r="C95" s="268"/>
      <c r="D95" s="268"/>
      <c r="E95" s="268"/>
      <c r="F95" s="164">
        <f>SUM(F90:F94)</f>
        <v>8</v>
      </c>
      <c r="G95" s="164">
        <f>SUM(G90:G94)</f>
        <v>6</v>
      </c>
      <c r="H95" s="164">
        <f>SUM(H90:H94)</f>
        <v>2</v>
      </c>
      <c r="I95" s="164">
        <f>SUM(I90:I94)</f>
        <v>0</v>
      </c>
    </row>
    <row r="96" spans="2:9" x14ac:dyDescent="0.2">
      <c r="B96" s="267" t="s">
        <v>365</v>
      </c>
      <c r="C96" s="267"/>
      <c r="D96" s="267"/>
      <c r="E96" s="267"/>
      <c r="F96" s="267"/>
      <c r="G96" s="267"/>
      <c r="H96" s="267"/>
      <c r="I96" s="267"/>
    </row>
    <row r="97" spans="2:9" ht="15.75" customHeight="1" x14ac:dyDescent="0.2">
      <c r="B97" s="162" t="s">
        <v>43</v>
      </c>
      <c r="C97" s="262" t="s">
        <v>10</v>
      </c>
      <c r="D97" s="262"/>
      <c r="E97" s="262"/>
      <c r="F97" s="262"/>
      <c r="G97" s="262"/>
      <c r="H97" s="262"/>
      <c r="I97" s="262"/>
    </row>
    <row r="98" spans="2:9" ht="12" customHeight="1" x14ac:dyDescent="0.2">
      <c r="B98" s="162" t="s">
        <v>43</v>
      </c>
      <c r="C98" s="262" t="s">
        <v>307</v>
      </c>
      <c r="D98" s="262"/>
      <c r="E98" s="262"/>
      <c r="F98" s="262"/>
      <c r="G98" s="262"/>
      <c r="H98" s="262"/>
      <c r="I98" s="262"/>
    </row>
    <row r="99" spans="2:9" ht="12.75" customHeight="1" x14ac:dyDescent="0.2">
      <c r="B99" s="261" t="s">
        <v>308</v>
      </c>
      <c r="C99" s="261" t="s">
        <v>309</v>
      </c>
      <c r="D99" s="261" t="s">
        <v>310</v>
      </c>
      <c r="E99" s="261" t="s">
        <v>366</v>
      </c>
      <c r="F99" s="261" t="s">
        <v>312</v>
      </c>
      <c r="G99" s="261" t="s">
        <v>313</v>
      </c>
      <c r="H99" s="261"/>
      <c r="I99" s="261" t="s">
        <v>314</v>
      </c>
    </row>
    <row r="100" spans="2:9" x14ac:dyDescent="0.2">
      <c r="B100" s="261"/>
      <c r="C100" s="261"/>
      <c r="D100" s="261"/>
      <c r="E100" s="261"/>
      <c r="F100" s="261"/>
      <c r="G100" s="261"/>
      <c r="H100" s="261"/>
      <c r="I100" s="261"/>
    </row>
    <row r="101" spans="2:9" x14ac:dyDescent="0.2">
      <c r="B101" s="261"/>
      <c r="C101" s="261"/>
      <c r="D101" s="261"/>
      <c r="E101" s="261"/>
      <c r="F101" s="261"/>
      <c r="G101" s="160" t="s">
        <v>315</v>
      </c>
      <c r="H101" s="160" t="s">
        <v>0</v>
      </c>
      <c r="I101" s="261"/>
    </row>
    <row r="102" spans="2:9" x14ac:dyDescent="0.2">
      <c r="B102" s="121" t="s">
        <v>553</v>
      </c>
      <c r="C102" s="158" t="s">
        <v>594</v>
      </c>
      <c r="D102" s="124" t="s">
        <v>382</v>
      </c>
      <c r="E102" s="161" t="s">
        <v>293</v>
      </c>
      <c r="F102" s="84">
        <f>SUM(G102:H102)</f>
        <v>1</v>
      </c>
      <c r="G102" s="166">
        <v>1</v>
      </c>
      <c r="H102" s="5"/>
      <c r="I102" s="166">
        <v>1</v>
      </c>
    </row>
    <row r="103" spans="2:9" s="135" customFormat="1" ht="18" x14ac:dyDescent="0.2">
      <c r="B103" s="122" t="s">
        <v>554</v>
      </c>
      <c r="C103" s="133" t="s">
        <v>593</v>
      </c>
      <c r="D103" s="124" t="s">
        <v>532</v>
      </c>
      <c r="E103" s="126" t="s">
        <v>189</v>
      </c>
      <c r="F103" s="84">
        <f>SUM(G103:H103)</f>
        <v>1</v>
      </c>
      <c r="G103" s="84"/>
      <c r="H103" s="84">
        <v>1</v>
      </c>
      <c r="I103" s="155" t="s">
        <v>329</v>
      </c>
    </row>
    <row r="104" spans="2:9" x14ac:dyDescent="0.2">
      <c r="B104" s="121" t="s">
        <v>614</v>
      </c>
      <c r="C104" s="158" t="s">
        <v>776</v>
      </c>
      <c r="D104" s="124" t="s">
        <v>383</v>
      </c>
      <c r="E104" s="166" t="s">
        <v>191</v>
      </c>
      <c r="F104" s="84">
        <f>SUM(G104:G104)</f>
        <v>1</v>
      </c>
      <c r="G104" s="166">
        <v>1</v>
      </c>
      <c r="H104" s="5"/>
      <c r="I104" s="166"/>
    </row>
    <row r="105" spans="2:9" x14ac:dyDescent="0.2">
      <c r="B105" s="121" t="s">
        <v>615</v>
      </c>
      <c r="C105" s="158" t="s">
        <v>344</v>
      </c>
      <c r="D105" s="124" t="s">
        <v>383</v>
      </c>
      <c r="E105" s="166" t="s">
        <v>191</v>
      </c>
      <c r="F105" s="84">
        <f>SUM(G105:G105)</f>
        <v>3</v>
      </c>
      <c r="G105" s="84">
        <v>3</v>
      </c>
      <c r="H105" s="164"/>
      <c r="I105" s="166"/>
    </row>
    <row r="106" spans="2:9" x14ac:dyDescent="0.2">
      <c r="B106" s="121" t="s">
        <v>616</v>
      </c>
      <c r="C106" s="92" t="s">
        <v>343</v>
      </c>
      <c r="D106" s="124" t="s">
        <v>383</v>
      </c>
      <c r="E106" s="93" t="s">
        <v>191</v>
      </c>
      <c r="F106" s="84">
        <f>SUM(G106:G106)</f>
        <v>1</v>
      </c>
      <c r="G106" s="84">
        <v>1</v>
      </c>
      <c r="H106" s="164"/>
      <c r="I106" s="166"/>
    </row>
    <row r="107" spans="2:9" x14ac:dyDescent="0.2">
      <c r="B107" s="121" t="s">
        <v>617</v>
      </c>
      <c r="C107" s="90" t="s">
        <v>33</v>
      </c>
      <c r="D107" s="124" t="s">
        <v>383</v>
      </c>
      <c r="E107" s="94" t="s">
        <v>191</v>
      </c>
      <c r="F107" s="84">
        <f>SUM(G107:G107)</f>
        <v>2</v>
      </c>
      <c r="G107" s="84">
        <v>2</v>
      </c>
      <c r="H107" s="166"/>
      <c r="I107" s="166"/>
    </row>
    <row r="108" spans="2:9" ht="15.75" customHeight="1" x14ac:dyDescent="0.2">
      <c r="B108" s="263" t="s">
        <v>331</v>
      </c>
      <c r="C108" s="263"/>
      <c r="D108" s="263"/>
      <c r="E108" s="263"/>
      <c r="F108" s="164">
        <f>SUM(F102:F107)</f>
        <v>9</v>
      </c>
      <c r="G108" s="164">
        <f>SUM(G102:G107)</f>
        <v>8</v>
      </c>
      <c r="H108" s="164">
        <f>SUM(H102:H105)</f>
        <v>1</v>
      </c>
      <c r="I108" s="164">
        <f>SUM(I102:I105)</f>
        <v>1</v>
      </c>
    </row>
    <row r="109" spans="2:9" ht="15.75" customHeight="1" x14ac:dyDescent="0.2">
      <c r="B109" s="267" t="s">
        <v>365</v>
      </c>
      <c r="C109" s="267"/>
      <c r="D109" s="267"/>
      <c r="E109" s="267"/>
      <c r="F109" s="267"/>
      <c r="G109" s="267"/>
      <c r="H109" s="267"/>
      <c r="I109" s="267"/>
    </row>
    <row r="110" spans="2:9" ht="15.75" customHeight="1" x14ac:dyDescent="0.2">
      <c r="B110" s="162" t="s">
        <v>43</v>
      </c>
      <c r="C110" s="262" t="s">
        <v>10</v>
      </c>
      <c r="D110" s="262"/>
      <c r="E110" s="262"/>
      <c r="F110" s="262"/>
      <c r="G110" s="262"/>
      <c r="H110" s="262"/>
      <c r="I110" s="262"/>
    </row>
    <row r="111" spans="2:9" ht="15.75" customHeight="1" x14ac:dyDescent="0.2">
      <c r="B111" s="162" t="s">
        <v>48</v>
      </c>
      <c r="C111" s="262" t="s">
        <v>11</v>
      </c>
      <c r="D111" s="262"/>
      <c r="E111" s="262"/>
      <c r="F111" s="262"/>
      <c r="G111" s="262"/>
      <c r="H111" s="262"/>
      <c r="I111" s="262"/>
    </row>
    <row r="112" spans="2:9" ht="12.75" customHeight="1" x14ac:dyDescent="0.2">
      <c r="B112" s="261" t="s">
        <v>308</v>
      </c>
      <c r="C112" s="261" t="s">
        <v>309</v>
      </c>
      <c r="D112" s="261" t="s">
        <v>310</v>
      </c>
      <c r="E112" s="261" t="s">
        <v>366</v>
      </c>
      <c r="F112" s="261" t="s">
        <v>312</v>
      </c>
      <c r="G112" s="261" t="s">
        <v>313</v>
      </c>
      <c r="H112" s="261"/>
      <c r="I112" s="261" t="s">
        <v>314</v>
      </c>
    </row>
    <row r="113" spans="2:9" x14ac:dyDescent="0.2">
      <c r="B113" s="261"/>
      <c r="C113" s="261"/>
      <c r="D113" s="261"/>
      <c r="E113" s="261"/>
      <c r="F113" s="261"/>
      <c r="G113" s="261"/>
      <c r="H113" s="261"/>
      <c r="I113" s="261"/>
    </row>
    <row r="114" spans="2:9" x14ac:dyDescent="0.2">
      <c r="B114" s="261"/>
      <c r="C114" s="261"/>
      <c r="D114" s="261"/>
      <c r="E114" s="261"/>
      <c r="F114" s="261"/>
      <c r="G114" s="160" t="s">
        <v>315</v>
      </c>
      <c r="H114" s="160" t="s">
        <v>0</v>
      </c>
      <c r="I114" s="261"/>
    </row>
    <row r="115" spans="2:9" ht="15.75" customHeight="1" x14ac:dyDescent="0.2">
      <c r="B115" s="121" t="s">
        <v>526</v>
      </c>
      <c r="C115" s="119" t="s">
        <v>121</v>
      </c>
      <c r="D115" s="124" t="s">
        <v>575</v>
      </c>
      <c r="E115" s="161" t="s">
        <v>189</v>
      </c>
      <c r="F115" s="84">
        <f t="shared" ref="F115:F128" si="2">SUM(G115:H115)</f>
        <v>1</v>
      </c>
      <c r="G115" s="84">
        <v>1</v>
      </c>
      <c r="H115" s="84"/>
      <c r="I115" s="127" t="s">
        <v>329</v>
      </c>
    </row>
    <row r="116" spans="2:9" x14ac:dyDescent="0.2">
      <c r="B116" s="121" t="s">
        <v>618</v>
      </c>
      <c r="C116" s="119" t="s">
        <v>115</v>
      </c>
      <c r="D116" s="124" t="s">
        <v>384</v>
      </c>
      <c r="E116" s="166" t="s">
        <v>190</v>
      </c>
      <c r="F116" s="84">
        <f t="shared" si="2"/>
        <v>1</v>
      </c>
      <c r="G116" s="84">
        <v>1</v>
      </c>
      <c r="H116" s="84"/>
      <c r="I116" s="166"/>
    </row>
    <row r="117" spans="2:9" ht="22.5" customHeight="1" x14ac:dyDescent="0.2">
      <c r="B117" s="122" t="s">
        <v>619</v>
      </c>
      <c r="C117" s="128" t="s">
        <v>118</v>
      </c>
      <c r="D117" s="124" t="s">
        <v>384</v>
      </c>
      <c r="E117" s="84" t="s">
        <v>190</v>
      </c>
      <c r="F117" s="84">
        <f>SUM(G117:H117)</f>
        <v>2</v>
      </c>
      <c r="G117" s="84">
        <v>2</v>
      </c>
      <c r="H117" s="84"/>
      <c r="I117" s="84"/>
    </row>
    <row r="118" spans="2:9" x14ac:dyDescent="0.2">
      <c r="B118" s="121" t="s">
        <v>555</v>
      </c>
      <c r="C118" s="119" t="s">
        <v>45</v>
      </c>
      <c r="D118" s="124" t="s">
        <v>384</v>
      </c>
      <c r="E118" s="166" t="s">
        <v>190</v>
      </c>
      <c r="F118" s="84">
        <f t="shared" si="2"/>
        <v>1</v>
      </c>
      <c r="G118" s="84">
        <v>1</v>
      </c>
      <c r="H118" s="84"/>
      <c r="I118" s="166"/>
    </row>
    <row r="119" spans="2:9" x14ac:dyDescent="0.2">
      <c r="B119" s="121" t="s">
        <v>556</v>
      </c>
      <c r="C119" s="119" t="s">
        <v>94</v>
      </c>
      <c r="D119" s="124" t="s">
        <v>384</v>
      </c>
      <c r="E119" s="166" t="s">
        <v>190</v>
      </c>
      <c r="F119" s="84">
        <f>SUM(G119:H119)</f>
        <v>1</v>
      </c>
      <c r="G119" s="84">
        <v>1</v>
      </c>
      <c r="H119" s="84"/>
      <c r="I119" s="166"/>
    </row>
    <row r="120" spans="2:9" x14ac:dyDescent="0.2">
      <c r="B120" s="121" t="s">
        <v>620</v>
      </c>
      <c r="C120" s="119" t="s">
        <v>9</v>
      </c>
      <c r="D120" s="124" t="s">
        <v>384</v>
      </c>
      <c r="E120" s="166" t="s">
        <v>190</v>
      </c>
      <c r="F120" s="84">
        <f t="shared" si="2"/>
        <v>1</v>
      </c>
      <c r="G120" s="84">
        <v>1</v>
      </c>
      <c r="H120" s="84"/>
      <c r="I120" s="166"/>
    </row>
    <row r="121" spans="2:9" x14ac:dyDescent="0.2">
      <c r="B121" s="121" t="s">
        <v>621</v>
      </c>
      <c r="C121" s="119" t="s">
        <v>30</v>
      </c>
      <c r="D121" s="124" t="s">
        <v>384</v>
      </c>
      <c r="E121" s="166" t="s">
        <v>190</v>
      </c>
      <c r="F121" s="84">
        <f t="shared" si="2"/>
        <v>2</v>
      </c>
      <c r="G121" s="84">
        <v>2</v>
      </c>
      <c r="H121" s="84"/>
      <c r="I121" s="166"/>
    </row>
    <row r="122" spans="2:9" x14ac:dyDescent="0.2">
      <c r="B122" s="121" t="s">
        <v>622</v>
      </c>
      <c r="C122" s="119" t="s">
        <v>114</v>
      </c>
      <c r="D122" s="124" t="s">
        <v>384</v>
      </c>
      <c r="E122" s="181" t="s">
        <v>190</v>
      </c>
      <c r="F122" s="84">
        <f t="shared" si="2"/>
        <v>3</v>
      </c>
      <c r="G122" s="84">
        <v>3</v>
      </c>
      <c r="H122" s="84"/>
      <c r="I122" s="166"/>
    </row>
    <row r="123" spans="2:9" x14ac:dyDescent="0.2">
      <c r="B123" s="121" t="s">
        <v>623</v>
      </c>
      <c r="C123" s="119" t="s">
        <v>5</v>
      </c>
      <c r="D123" s="124" t="s">
        <v>385</v>
      </c>
      <c r="E123" s="181" t="s">
        <v>191</v>
      </c>
      <c r="F123" s="84">
        <f t="shared" si="2"/>
        <v>2</v>
      </c>
      <c r="G123" s="84">
        <v>2</v>
      </c>
      <c r="H123" s="84"/>
      <c r="I123" s="166"/>
    </row>
    <row r="124" spans="2:9" x14ac:dyDescent="0.2">
      <c r="B124" s="121" t="s">
        <v>624</v>
      </c>
      <c r="C124" s="119" t="s">
        <v>776</v>
      </c>
      <c r="D124" s="124" t="s">
        <v>385</v>
      </c>
      <c r="E124" s="181" t="s">
        <v>191</v>
      </c>
      <c r="F124" s="84">
        <f>SUM(G124:H124)</f>
        <v>3</v>
      </c>
      <c r="G124" s="84">
        <v>3</v>
      </c>
      <c r="H124" s="84"/>
      <c r="I124" s="166"/>
    </row>
    <row r="125" spans="2:9" x14ac:dyDescent="0.2">
      <c r="B125" s="95" t="s">
        <v>625</v>
      </c>
      <c r="C125" s="119" t="s">
        <v>344</v>
      </c>
      <c r="D125" s="124" t="s">
        <v>385</v>
      </c>
      <c r="E125" s="93" t="s">
        <v>191</v>
      </c>
      <c r="F125" s="84">
        <f t="shared" si="2"/>
        <v>6</v>
      </c>
      <c r="G125" s="84">
        <v>6</v>
      </c>
      <c r="H125" s="96"/>
      <c r="I125" s="93"/>
    </row>
    <row r="126" spans="2:9" x14ac:dyDescent="0.2">
      <c r="B126" s="95" t="s">
        <v>626</v>
      </c>
      <c r="C126" s="119" t="s">
        <v>363</v>
      </c>
      <c r="D126" s="124" t="s">
        <v>385</v>
      </c>
      <c r="E126" s="93" t="s">
        <v>191</v>
      </c>
      <c r="F126" s="84">
        <f t="shared" si="2"/>
        <v>1</v>
      </c>
      <c r="G126" s="84">
        <v>1</v>
      </c>
      <c r="H126" s="96"/>
      <c r="I126" s="93"/>
    </row>
    <row r="127" spans="2:9" ht="15" customHeight="1" x14ac:dyDescent="0.2">
      <c r="B127" s="95" t="s">
        <v>627</v>
      </c>
      <c r="C127" s="119" t="s">
        <v>343</v>
      </c>
      <c r="D127" s="124" t="s">
        <v>385</v>
      </c>
      <c r="E127" s="93" t="s">
        <v>191</v>
      </c>
      <c r="F127" s="84">
        <f t="shared" si="2"/>
        <v>8</v>
      </c>
      <c r="G127" s="126">
        <v>8</v>
      </c>
      <c r="H127" s="84"/>
      <c r="I127" s="93"/>
    </row>
    <row r="128" spans="2:9" x14ac:dyDescent="0.2">
      <c r="B128" s="121" t="s">
        <v>628</v>
      </c>
      <c r="C128" s="5" t="s">
        <v>33</v>
      </c>
      <c r="D128" s="124" t="s">
        <v>385</v>
      </c>
      <c r="E128" s="94" t="s">
        <v>191</v>
      </c>
      <c r="F128" s="84">
        <f t="shared" si="2"/>
        <v>3</v>
      </c>
      <c r="G128" s="126">
        <v>3</v>
      </c>
      <c r="H128" s="84"/>
      <c r="I128" s="166"/>
    </row>
    <row r="129" spans="2:9" ht="16.5" customHeight="1" x14ac:dyDescent="0.2">
      <c r="B129" s="263" t="s">
        <v>332</v>
      </c>
      <c r="C129" s="263"/>
      <c r="D129" s="263"/>
      <c r="E129" s="263"/>
      <c r="F129" s="164">
        <f>SUM(F115:F128)</f>
        <v>35</v>
      </c>
      <c r="G129" s="164">
        <f>SUM(G115:G128)</f>
        <v>35</v>
      </c>
      <c r="H129" s="164">
        <f>SUM(H115:H128)</f>
        <v>0</v>
      </c>
      <c r="I129" s="164">
        <f>SUM(I115:I128)</f>
        <v>0</v>
      </c>
    </row>
    <row r="130" spans="2:9" ht="14.25" customHeight="1" x14ac:dyDescent="0.2">
      <c r="B130" s="267" t="s">
        <v>365</v>
      </c>
      <c r="C130" s="267"/>
      <c r="D130" s="267"/>
      <c r="E130" s="267"/>
      <c r="F130" s="267"/>
      <c r="G130" s="267"/>
      <c r="H130" s="267"/>
      <c r="I130" s="267"/>
    </row>
    <row r="131" spans="2:9" ht="15.75" customHeight="1" x14ac:dyDescent="0.2">
      <c r="B131" s="162" t="s">
        <v>43</v>
      </c>
      <c r="C131" s="262" t="s">
        <v>10</v>
      </c>
      <c r="D131" s="262"/>
      <c r="E131" s="262"/>
      <c r="F131" s="262"/>
      <c r="G131" s="262"/>
      <c r="H131" s="262"/>
      <c r="I131" s="262"/>
    </row>
    <row r="132" spans="2:9" ht="15.75" customHeight="1" x14ac:dyDescent="0.2">
      <c r="B132" s="162" t="s">
        <v>49</v>
      </c>
      <c r="C132" s="262" t="s">
        <v>12</v>
      </c>
      <c r="D132" s="262"/>
      <c r="E132" s="262"/>
      <c r="F132" s="262"/>
      <c r="G132" s="262"/>
      <c r="H132" s="262"/>
      <c r="I132" s="262"/>
    </row>
    <row r="133" spans="2:9" ht="12.75" customHeight="1" x14ac:dyDescent="0.2">
      <c r="B133" s="261" t="s">
        <v>308</v>
      </c>
      <c r="C133" s="261" t="s">
        <v>309</v>
      </c>
      <c r="D133" s="261" t="s">
        <v>310</v>
      </c>
      <c r="E133" s="261" t="s">
        <v>366</v>
      </c>
      <c r="F133" s="261" t="s">
        <v>312</v>
      </c>
      <c r="G133" s="261" t="s">
        <v>313</v>
      </c>
      <c r="H133" s="261"/>
      <c r="I133" s="261" t="s">
        <v>314</v>
      </c>
    </row>
    <row r="134" spans="2:9" x14ac:dyDescent="0.2">
      <c r="B134" s="261"/>
      <c r="C134" s="261"/>
      <c r="D134" s="261"/>
      <c r="E134" s="261"/>
      <c r="F134" s="261"/>
      <c r="G134" s="261"/>
      <c r="H134" s="261"/>
      <c r="I134" s="261"/>
    </row>
    <row r="135" spans="2:9" x14ac:dyDescent="0.2">
      <c r="B135" s="261"/>
      <c r="C135" s="261"/>
      <c r="D135" s="261"/>
      <c r="E135" s="261"/>
      <c r="F135" s="261"/>
      <c r="G135" s="160" t="s">
        <v>315</v>
      </c>
      <c r="H135" s="160" t="s">
        <v>0</v>
      </c>
      <c r="I135" s="261"/>
    </row>
    <row r="136" spans="2:9" ht="18" x14ac:dyDescent="0.2">
      <c r="B136" s="121" t="s">
        <v>629</v>
      </c>
      <c r="C136" s="5" t="s">
        <v>121</v>
      </c>
      <c r="D136" s="124" t="s">
        <v>576</v>
      </c>
      <c r="E136" s="161" t="s">
        <v>189</v>
      </c>
      <c r="F136" s="166">
        <f t="shared" ref="F136:F145" si="3">SUM(G136:H136)</f>
        <v>1</v>
      </c>
      <c r="G136" s="166">
        <v>1</v>
      </c>
      <c r="H136" s="166"/>
      <c r="I136" s="127" t="s">
        <v>329</v>
      </c>
    </row>
    <row r="137" spans="2:9" x14ac:dyDescent="0.2">
      <c r="B137" s="121" t="s">
        <v>630</v>
      </c>
      <c r="C137" s="119" t="s">
        <v>362</v>
      </c>
      <c r="D137" s="124" t="s">
        <v>386</v>
      </c>
      <c r="E137" s="166" t="s">
        <v>190</v>
      </c>
      <c r="F137" s="84">
        <f t="shared" si="3"/>
        <v>3</v>
      </c>
      <c r="G137" s="84">
        <v>2</v>
      </c>
      <c r="H137" s="84">
        <v>1</v>
      </c>
      <c r="I137" s="166"/>
    </row>
    <row r="138" spans="2:9" x14ac:dyDescent="0.2">
      <c r="B138" s="121" t="s">
        <v>557</v>
      </c>
      <c r="C138" s="119" t="s">
        <v>46</v>
      </c>
      <c r="D138" s="124" t="s">
        <v>386</v>
      </c>
      <c r="E138" s="166" t="s">
        <v>190</v>
      </c>
      <c r="F138" s="84">
        <f t="shared" si="3"/>
        <v>1</v>
      </c>
      <c r="G138" s="166">
        <v>1</v>
      </c>
      <c r="H138" s="166"/>
      <c r="I138" s="166"/>
    </row>
    <row r="139" spans="2:9" s="138" customFormat="1" x14ac:dyDescent="0.2">
      <c r="B139" s="121" t="s">
        <v>631</v>
      </c>
      <c r="C139" s="153" t="s">
        <v>9</v>
      </c>
      <c r="D139" s="124" t="s">
        <v>386</v>
      </c>
      <c r="E139" s="151" t="s">
        <v>190</v>
      </c>
      <c r="F139" s="84">
        <f t="shared" si="3"/>
        <v>1</v>
      </c>
      <c r="G139" s="199">
        <v>1</v>
      </c>
      <c r="H139" s="166"/>
      <c r="I139" s="166"/>
    </row>
    <row r="140" spans="2:9" x14ac:dyDescent="0.2">
      <c r="B140" s="121" t="s">
        <v>632</v>
      </c>
      <c r="C140" s="119" t="s">
        <v>776</v>
      </c>
      <c r="D140" s="124" t="s">
        <v>387</v>
      </c>
      <c r="E140" s="166" t="s">
        <v>191</v>
      </c>
      <c r="F140" s="84">
        <f t="shared" si="3"/>
        <v>2</v>
      </c>
      <c r="G140" s="166">
        <v>2</v>
      </c>
      <c r="H140" s="166"/>
      <c r="I140" s="166"/>
    </row>
    <row r="141" spans="2:9" x14ac:dyDescent="0.2">
      <c r="B141" s="121" t="s">
        <v>633</v>
      </c>
      <c r="C141" s="5" t="s">
        <v>5</v>
      </c>
      <c r="D141" s="124" t="s">
        <v>387</v>
      </c>
      <c r="E141" s="166" t="s">
        <v>191</v>
      </c>
      <c r="F141" s="84">
        <f t="shared" si="3"/>
        <v>2</v>
      </c>
      <c r="G141" s="166">
        <v>2</v>
      </c>
      <c r="H141" s="166"/>
      <c r="I141" s="166"/>
    </row>
    <row r="142" spans="2:9" ht="15.75" customHeight="1" x14ac:dyDescent="0.2">
      <c r="B142" s="122" t="s">
        <v>634</v>
      </c>
      <c r="C142" s="133" t="s">
        <v>344</v>
      </c>
      <c r="D142" s="124" t="s">
        <v>387</v>
      </c>
      <c r="E142" s="84" t="s">
        <v>191</v>
      </c>
      <c r="F142" s="84">
        <f t="shared" si="3"/>
        <v>11</v>
      </c>
      <c r="G142" s="84">
        <v>11</v>
      </c>
      <c r="H142" s="84"/>
      <c r="I142" s="84"/>
    </row>
    <row r="143" spans="2:9" ht="14.25" customHeight="1" x14ac:dyDescent="0.2">
      <c r="B143" s="122" t="s">
        <v>635</v>
      </c>
      <c r="C143" s="133" t="s">
        <v>353</v>
      </c>
      <c r="D143" s="124" t="s">
        <v>387</v>
      </c>
      <c r="E143" s="84" t="s">
        <v>191</v>
      </c>
      <c r="F143" s="84">
        <f t="shared" si="3"/>
        <v>7</v>
      </c>
      <c r="G143" s="84">
        <v>7</v>
      </c>
      <c r="H143" s="84"/>
      <c r="I143" s="84"/>
    </row>
    <row r="144" spans="2:9" ht="14.25" customHeight="1" x14ac:dyDescent="0.2">
      <c r="B144" s="122" t="s">
        <v>558</v>
      </c>
      <c r="C144" s="133" t="s">
        <v>361</v>
      </c>
      <c r="D144" s="124" t="s">
        <v>387</v>
      </c>
      <c r="E144" s="84" t="s">
        <v>191</v>
      </c>
      <c r="F144" s="84">
        <f>SUM(G144:H144)</f>
        <v>1</v>
      </c>
      <c r="G144" s="84">
        <v>1</v>
      </c>
      <c r="H144" s="84"/>
      <c r="I144" s="84"/>
    </row>
    <row r="145" spans="2:9" x14ac:dyDescent="0.2">
      <c r="B145" s="122" t="s">
        <v>559</v>
      </c>
      <c r="C145" s="5" t="s">
        <v>33</v>
      </c>
      <c r="D145" s="124" t="s">
        <v>387</v>
      </c>
      <c r="E145" s="94" t="s">
        <v>191</v>
      </c>
      <c r="F145" s="93">
        <f t="shared" si="3"/>
        <v>1</v>
      </c>
      <c r="G145" s="166">
        <v>1</v>
      </c>
      <c r="H145" s="166"/>
      <c r="I145" s="166"/>
    </row>
    <row r="146" spans="2:9" ht="15" customHeight="1" x14ac:dyDescent="0.2">
      <c r="B146" s="263" t="s">
        <v>332</v>
      </c>
      <c r="C146" s="263"/>
      <c r="D146" s="263"/>
      <c r="E146" s="263"/>
      <c r="F146" s="164">
        <f>SUM(F136:F145)</f>
        <v>30</v>
      </c>
      <c r="G146" s="164">
        <f>SUM(G136:G145)</f>
        <v>29</v>
      </c>
      <c r="H146" s="164">
        <f>SUM(H136:H145)</f>
        <v>1</v>
      </c>
      <c r="I146" s="164">
        <f>SUM(I136:I145)</f>
        <v>0</v>
      </c>
    </row>
    <row r="147" spans="2:9" ht="15" customHeight="1" x14ac:dyDescent="0.2">
      <c r="B147" s="267" t="s">
        <v>365</v>
      </c>
      <c r="C147" s="267"/>
      <c r="D147" s="267"/>
      <c r="E147" s="267"/>
      <c r="F147" s="267"/>
      <c r="G147" s="267"/>
      <c r="H147" s="267"/>
      <c r="I147" s="267"/>
    </row>
    <row r="148" spans="2:9" ht="15" customHeight="1" x14ac:dyDescent="0.2">
      <c r="B148" s="162" t="s">
        <v>43</v>
      </c>
      <c r="C148" s="262" t="s">
        <v>13</v>
      </c>
      <c r="D148" s="262"/>
      <c r="E148" s="262"/>
      <c r="F148" s="262"/>
      <c r="G148" s="262"/>
      <c r="H148" s="262"/>
      <c r="I148" s="262"/>
    </row>
    <row r="149" spans="2:9" ht="15" customHeight="1" x14ac:dyDescent="0.2">
      <c r="B149" s="162" t="s">
        <v>50</v>
      </c>
      <c r="C149" s="262" t="s">
        <v>14</v>
      </c>
      <c r="D149" s="262"/>
      <c r="E149" s="262"/>
      <c r="F149" s="262"/>
      <c r="G149" s="262"/>
      <c r="H149" s="262"/>
      <c r="I149" s="262"/>
    </row>
    <row r="150" spans="2:9" ht="12.75" customHeight="1" x14ac:dyDescent="0.2">
      <c r="B150" s="261" t="s">
        <v>308</v>
      </c>
      <c r="C150" s="261" t="s">
        <v>309</v>
      </c>
      <c r="D150" s="261" t="s">
        <v>310</v>
      </c>
      <c r="E150" s="261" t="s">
        <v>366</v>
      </c>
      <c r="F150" s="261" t="s">
        <v>312</v>
      </c>
      <c r="G150" s="261" t="s">
        <v>313</v>
      </c>
      <c r="H150" s="261"/>
      <c r="I150" s="261" t="s">
        <v>314</v>
      </c>
    </row>
    <row r="151" spans="2:9" x14ac:dyDescent="0.2">
      <c r="B151" s="261"/>
      <c r="C151" s="261"/>
      <c r="D151" s="261"/>
      <c r="E151" s="261"/>
      <c r="F151" s="261"/>
      <c r="G151" s="261"/>
      <c r="H151" s="261"/>
      <c r="I151" s="261"/>
    </row>
    <row r="152" spans="2:9" x14ac:dyDescent="0.2">
      <c r="B152" s="261"/>
      <c r="C152" s="261"/>
      <c r="D152" s="261"/>
      <c r="E152" s="261"/>
      <c r="F152" s="261"/>
      <c r="G152" s="160" t="s">
        <v>315</v>
      </c>
      <c r="H152" s="160" t="s">
        <v>0</v>
      </c>
      <c r="I152" s="261"/>
    </row>
    <row r="153" spans="2:9" ht="15" customHeight="1" x14ac:dyDescent="0.2">
      <c r="B153" s="121" t="s">
        <v>636</v>
      </c>
      <c r="C153" s="5" t="s">
        <v>121</v>
      </c>
      <c r="D153" s="124" t="s">
        <v>577</v>
      </c>
      <c r="E153" s="161" t="s">
        <v>189</v>
      </c>
      <c r="F153" s="166">
        <f>SUM(G153:H153)</f>
        <v>1</v>
      </c>
      <c r="G153" s="166">
        <v>1</v>
      </c>
      <c r="H153" s="166"/>
      <c r="I153" s="127" t="s">
        <v>329</v>
      </c>
    </row>
    <row r="154" spans="2:9" x14ac:dyDescent="0.2">
      <c r="B154" s="121" t="s">
        <v>637</v>
      </c>
      <c r="C154" s="119" t="s">
        <v>512</v>
      </c>
      <c r="D154" s="124" t="s">
        <v>388</v>
      </c>
      <c r="E154" s="166" t="s">
        <v>188</v>
      </c>
      <c r="F154" s="166">
        <f>SUM(G154:H154)</f>
        <v>2</v>
      </c>
      <c r="G154" s="166">
        <v>2</v>
      </c>
      <c r="H154" s="166"/>
      <c r="I154" s="166"/>
    </row>
    <row r="155" spans="2:9" x14ac:dyDescent="0.2">
      <c r="B155" s="121" t="s">
        <v>638</v>
      </c>
      <c r="C155" s="119" t="s">
        <v>115</v>
      </c>
      <c r="D155" s="124" t="s">
        <v>389</v>
      </c>
      <c r="E155" s="166" t="s">
        <v>190</v>
      </c>
      <c r="F155" s="166">
        <f>SUM(G155:H155)</f>
        <v>3</v>
      </c>
      <c r="G155" s="166">
        <v>3</v>
      </c>
      <c r="H155" s="166"/>
      <c r="I155" s="166"/>
    </row>
    <row r="156" spans="2:9" ht="17.25" customHeight="1" x14ac:dyDescent="0.2">
      <c r="B156" s="122" t="s">
        <v>639</v>
      </c>
      <c r="C156" s="133" t="s">
        <v>344</v>
      </c>
      <c r="D156" s="124" t="s">
        <v>390</v>
      </c>
      <c r="E156" s="84" t="s">
        <v>191</v>
      </c>
      <c r="F156" s="166">
        <f>SUM(G156:H156)</f>
        <v>6</v>
      </c>
      <c r="G156" s="84">
        <v>6</v>
      </c>
      <c r="H156" s="84"/>
      <c r="I156" s="84"/>
    </row>
    <row r="157" spans="2:9" x14ac:dyDescent="0.2">
      <c r="B157" s="121" t="s">
        <v>640</v>
      </c>
      <c r="C157" s="119" t="s">
        <v>343</v>
      </c>
      <c r="D157" s="124" t="s">
        <v>390</v>
      </c>
      <c r="E157" s="166" t="s">
        <v>191</v>
      </c>
      <c r="F157" s="166">
        <f>SUM(G157:H157)</f>
        <v>7</v>
      </c>
      <c r="G157" s="199">
        <v>7</v>
      </c>
      <c r="H157" s="166"/>
      <c r="I157" s="166"/>
    </row>
    <row r="158" spans="2:9" ht="12.75" customHeight="1" x14ac:dyDescent="0.2">
      <c r="B158" s="263" t="s">
        <v>332</v>
      </c>
      <c r="C158" s="263"/>
      <c r="D158" s="263"/>
      <c r="E158" s="263"/>
      <c r="F158" s="164">
        <f>SUM(F153:F157)</f>
        <v>19</v>
      </c>
      <c r="G158" s="164">
        <f>SUM(G153:G157)</f>
        <v>19</v>
      </c>
      <c r="H158" s="164">
        <f>SUM(H153:H157)</f>
        <v>0</v>
      </c>
      <c r="I158" s="164">
        <f>SUM(I153:I157)</f>
        <v>0</v>
      </c>
    </row>
    <row r="159" spans="2:9" ht="12.75" customHeight="1" x14ac:dyDescent="0.2">
      <c r="B159" s="267" t="s">
        <v>365</v>
      </c>
      <c r="C159" s="267"/>
      <c r="D159" s="267"/>
      <c r="E159" s="267"/>
      <c r="F159" s="267"/>
      <c r="G159" s="267"/>
      <c r="H159" s="267"/>
      <c r="I159" s="267"/>
    </row>
    <row r="160" spans="2:9" ht="16.5" customHeight="1" x14ac:dyDescent="0.2">
      <c r="B160" s="162" t="s">
        <v>43</v>
      </c>
      <c r="C160" s="262" t="s">
        <v>15</v>
      </c>
      <c r="D160" s="262"/>
      <c r="E160" s="262"/>
      <c r="F160" s="262"/>
      <c r="G160" s="262"/>
      <c r="H160" s="262"/>
      <c r="I160" s="262"/>
    </row>
    <row r="161" spans="2:9" ht="13.5" customHeight="1" x14ac:dyDescent="0.2">
      <c r="B161" s="162" t="s">
        <v>51</v>
      </c>
      <c r="C161" s="262" t="s">
        <v>16</v>
      </c>
      <c r="D161" s="262"/>
      <c r="E161" s="262"/>
      <c r="F161" s="262"/>
      <c r="G161" s="262"/>
      <c r="H161" s="262"/>
      <c r="I161" s="262"/>
    </row>
    <row r="162" spans="2:9" ht="12.75" customHeight="1" x14ac:dyDescent="0.2">
      <c r="B162" s="261" t="s">
        <v>308</v>
      </c>
      <c r="C162" s="261" t="s">
        <v>309</v>
      </c>
      <c r="D162" s="261" t="s">
        <v>310</v>
      </c>
      <c r="E162" s="261" t="s">
        <v>366</v>
      </c>
      <c r="F162" s="261" t="s">
        <v>312</v>
      </c>
      <c r="G162" s="261" t="s">
        <v>313</v>
      </c>
      <c r="H162" s="261"/>
      <c r="I162" s="261" t="s">
        <v>314</v>
      </c>
    </row>
    <row r="163" spans="2:9" x14ac:dyDescent="0.2">
      <c r="B163" s="261"/>
      <c r="C163" s="261"/>
      <c r="D163" s="261"/>
      <c r="E163" s="261"/>
      <c r="F163" s="261"/>
      <c r="G163" s="261"/>
      <c r="H163" s="261"/>
      <c r="I163" s="261"/>
    </row>
    <row r="164" spans="2:9" x14ac:dyDescent="0.2">
      <c r="B164" s="261"/>
      <c r="C164" s="261"/>
      <c r="D164" s="261"/>
      <c r="E164" s="261"/>
      <c r="F164" s="261"/>
      <c r="G164" s="160" t="s">
        <v>315</v>
      </c>
      <c r="H164" s="160" t="s">
        <v>0</v>
      </c>
      <c r="I164" s="261"/>
    </row>
    <row r="165" spans="2:9" ht="13.5" customHeight="1" x14ac:dyDescent="0.2">
      <c r="B165" s="121" t="s">
        <v>641</v>
      </c>
      <c r="C165" s="5" t="s">
        <v>121</v>
      </c>
      <c r="D165" s="124" t="s">
        <v>578</v>
      </c>
      <c r="E165" s="161" t="s">
        <v>189</v>
      </c>
      <c r="F165" s="84">
        <f t="shared" ref="F165:F173" si="4">SUM(G165:H165)</f>
        <v>1</v>
      </c>
      <c r="G165" s="84">
        <v>1</v>
      </c>
      <c r="H165" s="84"/>
      <c r="I165" s="127" t="s">
        <v>329</v>
      </c>
    </row>
    <row r="166" spans="2:9" ht="13.5" customHeight="1" x14ac:dyDescent="0.2">
      <c r="B166" s="121" t="s">
        <v>642</v>
      </c>
      <c r="C166" s="5" t="s">
        <v>47</v>
      </c>
      <c r="D166" s="124" t="s">
        <v>391</v>
      </c>
      <c r="E166" s="166" t="s">
        <v>190</v>
      </c>
      <c r="F166" s="84">
        <f t="shared" si="4"/>
        <v>2</v>
      </c>
      <c r="G166" s="84">
        <v>2</v>
      </c>
      <c r="H166" s="84"/>
      <c r="I166" s="166"/>
    </row>
    <row r="167" spans="2:9" ht="13.5" customHeight="1" x14ac:dyDescent="0.2">
      <c r="B167" s="121" t="s">
        <v>643</v>
      </c>
      <c r="C167" s="119" t="s">
        <v>114</v>
      </c>
      <c r="D167" s="124" t="s">
        <v>391</v>
      </c>
      <c r="E167" s="181" t="s">
        <v>190</v>
      </c>
      <c r="F167" s="84">
        <f t="shared" si="4"/>
        <v>1</v>
      </c>
      <c r="G167" s="84">
        <v>1</v>
      </c>
      <c r="H167" s="84"/>
      <c r="I167" s="166"/>
    </row>
    <row r="168" spans="2:9" ht="13.5" customHeight="1" x14ac:dyDescent="0.2">
      <c r="B168" s="121" t="s">
        <v>644</v>
      </c>
      <c r="C168" s="119" t="s">
        <v>359</v>
      </c>
      <c r="D168" s="124" t="s">
        <v>392</v>
      </c>
      <c r="E168" s="166" t="s">
        <v>191</v>
      </c>
      <c r="F168" s="84">
        <f t="shared" si="4"/>
        <v>5</v>
      </c>
      <c r="G168" s="166">
        <v>5</v>
      </c>
      <c r="H168" s="99"/>
      <c r="I168" s="166"/>
    </row>
    <row r="169" spans="2:9" ht="13.5" customHeight="1" x14ac:dyDescent="0.2">
      <c r="B169" s="122" t="s">
        <v>645</v>
      </c>
      <c r="C169" s="133" t="s">
        <v>360</v>
      </c>
      <c r="D169" s="124" t="s">
        <v>392</v>
      </c>
      <c r="E169" s="84" t="s">
        <v>191</v>
      </c>
      <c r="F169" s="84">
        <f t="shared" si="4"/>
        <v>18</v>
      </c>
      <c r="G169" s="84">
        <v>18</v>
      </c>
      <c r="H169" s="84"/>
      <c r="I169" s="84"/>
    </row>
    <row r="170" spans="2:9" ht="13.5" customHeight="1" x14ac:dyDescent="0.2">
      <c r="B170" s="121" t="s">
        <v>560</v>
      </c>
      <c r="C170" s="133" t="s">
        <v>344</v>
      </c>
      <c r="D170" s="124" t="s">
        <v>392</v>
      </c>
      <c r="E170" s="166" t="s">
        <v>191</v>
      </c>
      <c r="F170" s="84">
        <f>SUM(G170:H170)</f>
        <v>1</v>
      </c>
      <c r="G170" s="84">
        <v>1</v>
      </c>
      <c r="H170" s="84"/>
      <c r="I170" s="166"/>
    </row>
    <row r="171" spans="2:9" s="138" customFormat="1" ht="13.5" customHeight="1" x14ac:dyDescent="0.2">
      <c r="B171" s="122" t="s">
        <v>646</v>
      </c>
      <c r="C171" s="119" t="s">
        <v>343</v>
      </c>
      <c r="D171" s="124" t="s">
        <v>392</v>
      </c>
      <c r="E171" s="152" t="s">
        <v>191</v>
      </c>
      <c r="F171" s="84">
        <f t="shared" si="4"/>
        <v>1</v>
      </c>
      <c r="G171" s="126">
        <v>1</v>
      </c>
      <c r="H171" s="84"/>
      <c r="I171" s="84"/>
    </row>
    <row r="172" spans="2:9" ht="13.5" customHeight="1" x14ac:dyDescent="0.2">
      <c r="B172" s="122" t="s">
        <v>647</v>
      </c>
      <c r="C172" s="133" t="s">
        <v>341</v>
      </c>
      <c r="D172" s="124" t="s">
        <v>392</v>
      </c>
      <c r="E172" s="84" t="s">
        <v>191</v>
      </c>
      <c r="F172" s="84">
        <f t="shared" si="4"/>
        <v>18</v>
      </c>
      <c r="G172" s="126">
        <v>18</v>
      </c>
      <c r="H172" s="84"/>
      <c r="I172" s="84"/>
    </row>
    <row r="173" spans="2:9" ht="13.5" customHeight="1" x14ac:dyDescent="0.2">
      <c r="B173" s="263" t="s">
        <v>332</v>
      </c>
      <c r="C173" s="263"/>
      <c r="D173" s="263"/>
      <c r="E173" s="263"/>
      <c r="F173" s="208">
        <f t="shared" si="4"/>
        <v>47</v>
      </c>
      <c r="G173" s="164">
        <f>SUM(G165:G172)</f>
        <v>47</v>
      </c>
      <c r="H173" s="164">
        <f>SUM(H165:H172)</f>
        <v>0</v>
      </c>
      <c r="I173" s="164">
        <f>SUM(I165:I172)</f>
        <v>0</v>
      </c>
    </row>
    <row r="174" spans="2:9" ht="13.5" customHeight="1" x14ac:dyDescent="0.2">
      <c r="B174" s="267" t="s">
        <v>365</v>
      </c>
      <c r="C174" s="267"/>
      <c r="D174" s="267"/>
      <c r="E174" s="267"/>
      <c r="F174" s="267"/>
      <c r="G174" s="267"/>
      <c r="H174" s="267"/>
      <c r="I174" s="267"/>
    </row>
    <row r="175" spans="2:9" ht="18" customHeight="1" x14ac:dyDescent="0.2">
      <c r="B175" s="264" t="s">
        <v>330</v>
      </c>
      <c r="C175" s="264"/>
      <c r="D175" s="264"/>
      <c r="E175" s="264"/>
      <c r="F175" s="162">
        <f>F173+F158+F146+F129+F108</f>
        <v>140</v>
      </c>
      <c r="G175" s="162">
        <f>G173+G158+G146+G129+G108</f>
        <v>138</v>
      </c>
      <c r="H175" s="162">
        <f>H173+H158+H146+H129+H108</f>
        <v>2</v>
      </c>
      <c r="I175" s="162">
        <f>I173+I158+I146+I129+I108</f>
        <v>1</v>
      </c>
    </row>
    <row r="176" spans="2:9" ht="12.75" customHeight="1" x14ac:dyDescent="0.2">
      <c r="B176" s="264" t="s">
        <v>52</v>
      </c>
      <c r="C176" s="262" t="s">
        <v>17</v>
      </c>
      <c r="D176" s="262"/>
      <c r="E176" s="262"/>
      <c r="F176" s="262"/>
      <c r="G176" s="262"/>
      <c r="H176" s="262"/>
      <c r="I176" s="262"/>
    </row>
    <row r="177" spans="2:9" ht="12.75" customHeight="1" x14ac:dyDescent="0.2">
      <c r="B177" s="264"/>
      <c r="C177" s="262" t="s">
        <v>307</v>
      </c>
      <c r="D177" s="262"/>
      <c r="E177" s="262"/>
      <c r="F177" s="262"/>
      <c r="G177" s="262"/>
      <c r="H177" s="262"/>
      <c r="I177" s="262"/>
    </row>
    <row r="178" spans="2:9" ht="22.5" customHeight="1" x14ac:dyDescent="0.2">
      <c r="B178" s="261" t="s">
        <v>308</v>
      </c>
      <c r="C178" s="261" t="s">
        <v>309</v>
      </c>
      <c r="D178" s="261" t="s">
        <v>310</v>
      </c>
      <c r="E178" s="261" t="s">
        <v>366</v>
      </c>
      <c r="F178" s="261" t="s">
        <v>312</v>
      </c>
      <c r="G178" s="261" t="s">
        <v>313</v>
      </c>
      <c r="H178" s="261"/>
      <c r="I178" s="261" t="s">
        <v>314</v>
      </c>
    </row>
    <row r="179" spans="2:9" x14ac:dyDescent="0.2">
      <c r="B179" s="261"/>
      <c r="C179" s="261"/>
      <c r="D179" s="261"/>
      <c r="E179" s="261"/>
      <c r="F179" s="261"/>
      <c r="G179" s="160" t="s">
        <v>315</v>
      </c>
      <c r="H179" s="160" t="s">
        <v>0</v>
      </c>
      <c r="I179" s="261"/>
    </row>
    <row r="180" spans="2:9" ht="14.25" customHeight="1" x14ac:dyDescent="0.2">
      <c r="B180" s="122" t="s">
        <v>561</v>
      </c>
      <c r="C180" s="5" t="s">
        <v>121</v>
      </c>
      <c r="D180" s="124" t="s">
        <v>579</v>
      </c>
      <c r="E180" s="161" t="s">
        <v>189</v>
      </c>
      <c r="F180" s="84">
        <f t="shared" ref="F180:F187" si="5">SUM(G180:H180)</f>
        <v>1</v>
      </c>
      <c r="G180" s="84"/>
      <c r="H180" s="84">
        <v>1</v>
      </c>
      <c r="I180" s="127"/>
    </row>
    <row r="181" spans="2:9" ht="18.75" customHeight="1" x14ac:dyDescent="0.2">
      <c r="B181" s="122" t="s">
        <v>648</v>
      </c>
      <c r="C181" s="133" t="s">
        <v>302</v>
      </c>
      <c r="D181" s="124" t="s">
        <v>393</v>
      </c>
      <c r="E181" s="166" t="s">
        <v>190</v>
      </c>
      <c r="F181" s="84">
        <f t="shared" si="5"/>
        <v>1</v>
      </c>
      <c r="G181" s="84">
        <v>1</v>
      </c>
      <c r="H181" s="84"/>
      <c r="I181" s="164"/>
    </row>
    <row r="182" spans="2:9" ht="17.25" customHeight="1" x14ac:dyDescent="0.2">
      <c r="B182" s="122" t="s">
        <v>649</v>
      </c>
      <c r="C182" s="133" t="s">
        <v>358</v>
      </c>
      <c r="D182" s="91" t="s">
        <v>44</v>
      </c>
      <c r="E182" s="84" t="s">
        <v>190</v>
      </c>
      <c r="F182" s="84">
        <f t="shared" si="5"/>
        <v>4</v>
      </c>
      <c r="G182" s="84">
        <v>4</v>
      </c>
      <c r="H182" s="84"/>
      <c r="I182" s="164"/>
    </row>
    <row r="183" spans="2:9" ht="17.25" customHeight="1" x14ac:dyDescent="0.2">
      <c r="B183" s="122" t="s">
        <v>650</v>
      </c>
      <c r="C183" s="5" t="s">
        <v>30</v>
      </c>
      <c r="D183" s="91" t="s">
        <v>44</v>
      </c>
      <c r="E183" s="166" t="s">
        <v>190</v>
      </c>
      <c r="F183" s="84">
        <f t="shared" si="5"/>
        <v>2</v>
      </c>
      <c r="G183" s="84">
        <v>2</v>
      </c>
      <c r="H183" s="107"/>
      <c r="I183" s="5"/>
    </row>
    <row r="184" spans="2:9" ht="14.25" customHeight="1" x14ac:dyDescent="0.2">
      <c r="B184" s="122" t="s">
        <v>562</v>
      </c>
      <c r="C184" s="119" t="s">
        <v>597</v>
      </c>
      <c r="D184" s="124" t="s">
        <v>394</v>
      </c>
      <c r="E184" s="166" t="s">
        <v>191</v>
      </c>
      <c r="F184" s="84">
        <f t="shared" si="5"/>
        <v>1</v>
      </c>
      <c r="G184" s="84">
        <v>1</v>
      </c>
      <c r="H184" s="84"/>
      <c r="I184" s="166"/>
    </row>
    <row r="185" spans="2:9" ht="14.25" customHeight="1" x14ac:dyDescent="0.2">
      <c r="B185" s="122" t="s">
        <v>651</v>
      </c>
      <c r="C185" s="119" t="s">
        <v>344</v>
      </c>
      <c r="D185" s="124" t="s">
        <v>394</v>
      </c>
      <c r="E185" s="166" t="s">
        <v>191</v>
      </c>
      <c r="F185" s="84">
        <f>SUM(G185:G185)</f>
        <v>1</v>
      </c>
      <c r="G185" s="166">
        <v>1</v>
      </c>
      <c r="H185" s="84"/>
      <c r="I185" s="166"/>
    </row>
    <row r="186" spans="2:9" ht="14.25" customHeight="1" x14ac:dyDescent="0.2">
      <c r="B186" s="122" t="s">
        <v>652</v>
      </c>
      <c r="C186" s="5" t="s">
        <v>31</v>
      </c>
      <c r="D186" s="124" t="s">
        <v>394</v>
      </c>
      <c r="E186" s="166" t="s">
        <v>191</v>
      </c>
      <c r="F186" s="84">
        <f>SUM(G186:G186)</f>
        <v>2</v>
      </c>
      <c r="G186" s="166">
        <v>2</v>
      </c>
      <c r="H186" s="84"/>
      <c r="I186" s="166"/>
    </row>
    <row r="187" spans="2:9" ht="14.25" customHeight="1" x14ac:dyDescent="0.2">
      <c r="B187" s="122" t="s">
        <v>653</v>
      </c>
      <c r="C187" s="119" t="s">
        <v>343</v>
      </c>
      <c r="D187" s="124" t="s">
        <v>394</v>
      </c>
      <c r="E187" s="166" t="s">
        <v>191</v>
      </c>
      <c r="F187" s="84">
        <f t="shared" si="5"/>
        <v>2</v>
      </c>
      <c r="G187" s="84">
        <v>2</v>
      </c>
      <c r="H187" s="84"/>
      <c r="I187" s="166"/>
    </row>
    <row r="188" spans="2:9" ht="14.25" customHeight="1" x14ac:dyDescent="0.2">
      <c r="B188" s="264" t="s">
        <v>330</v>
      </c>
      <c r="C188" s="264"/>
      <c r="D188" s="264"/>
      <c r="E188" s="264"/>
      <c r="F188" s="164">
        <f>SUM(F180:F187)</f>
        <v>14</v>
      </c>
      <c r="G188" s="164">
        <f>SUM(G180:G187)</f>
        <v>13</v>
      </c>
      <c r="H188" s="164">
        <f>SUM(H180:H187)</f>
        <v>1</v>
      </c>
      <c r="I188" s="164">
        <f>SUM(I180:I187)</f>
        <v>0</v>
      </c>
    </row>
    <row r="189" spans="2:9" ht="14.25" customHeight="1" x14ac:dyDescent="0.2">
      <c r="B189" s="167"/>
      <c r="C189" s="167"/>
      <c r="D189" s="167"/>
      <c r="E189" s="167"/>
      <c r="F189" s="168"/>
      <c r="G189" s="168"/>
      <c r="H189" s="168"/>
      <c r="I189" s="168"/>
    </row>
    <row r="190" spans="2:9" ht="12.75" customHeight="1" x14ac:dyDescent="0.2">
      <c r="B190" s="264" t="s">
        <v>53</v>
      </c>
      <c r="C190" s="262" t="s">
        <v>18</v>
      </c>
      <c r="D190" s="262"/>
      <c r="E190" s="262"/>
      <c r="F190" s="262"/>
      <c r="G190" s="262"/>
      <c r="H190" s="262"/>
      <c r="I190" s="262"/>
    </row>
    <row r="191" spans="2:9" ht="12.75" customHeight="1" x14ac:dyDescent="0.2">
      <c r="B191" s="264"/>
      <c r="C191" s="262" t="s">
        <v>307</v>
      </c>
      <c r="D191" s="262"/>
      <c r="E191" s="262"/>
      <c r="F191" s="262"/>
      <c r="G191" s="262"/>
      <c r="H191" s="262"/>
      <c r="I191" s="262"/>
    </row>
    <row r="192" spans="2:9" ht="24.75" customHeight="1" x14ac:dyDescent="0.2">
      <c r="B192" s="261" t="s">
        <v>308</v>
      </c>
      <c r="C192" s="261" t="s">
        <v>309</v>
      </c>
      <c r="D192" s="261" t="s">
        <v>310</v>
      </c>
      <c r="E192" s="261" t="s">
        <v>366</v>
      </c>
      <c r="F192" s="261" t="s">
        <v>312</v>
      </c>
      <c r="G192" s="261" t="s">
        <v>313</v>
      </c>
      <c r="H192" s="261"/>
      <c r="I192" s="261" t="s">
        <v>314</v>
      </c>
    </row>
    <row r="193" spans="2:9" x14ac:dyDescent="0.2">
      <c r="B193" s="261"/>
      <c r="C193" s="261"/>
      <c r="D193" s="261"/>
      <c r="E193" s="261"/>
      <c r="F193" s="261"/>
      <c r="G193" s="140" t="s">
        <v>315</v>
      </c>
      <c r="H193" s="140" t="s">
        <v>0</v>
      </c>
      <c r="I193" s="261"/>
    </row>
    <row r="194" spans="2:9" ht="14.25" customHeight="1" x14ac:dyDescent="0.2">
      <c r="B194" s="121" t="s">
        <v>654</v>
      </c>
      <c r="C194" s="5" t="s">
        <v>121</v>
      </c>
      <c r="D194" s="124" t="s">
        <v>580</v>
      </c>
      <c r="E194" s="141" t="s">
        <v>189</v>
      </c>
      <c r="F194" s="84">
        <f t="shared" ref="F194:F207" si="6">SUM(G194:H194)</f>
        <v>1</v>
      </c>
      <c r="G194" s="84"/>
      <c r="H194" s="84">
        <v>1</v>
      </c>
      <c r="I194" s="127"/>
    </row>
    <row r="195" spans="2:9" ht="14.25" customHeight="1" x14ac:dyDescent="0.2">
      <c r="B195" s="121" t="s">
        <v>655</v>
      </c>
      <c r="C195" s="119" t="s">
        <v>119</v>
      </c>
      <c r="D195" s="124" t="s">
        <v>395</v>
      </c>
      <c r="E195" s="143" t="s">
        <v>190</v>
      </c>
      <c r="F195" s="84">
        <f t="shared" si="6"/>
        <v>2</v>
      </c>
      <c r="G195" s="84">
        <v>2</v>
      </c>
      <c r="H195" s="84"/>
      <c r="I195" s="143"/>
    </row>
    <row r="196" spans="2:9" ht="14.25" customHeight="1" x14ac:dyDescent="0.2">
      <c r="B196" s="121" t="s">
        <v>563</v>
      </c>
      <c r="C196" s="119" t="s">
        <v>58</v>
      </c>
      <c r="D196" s="124" t="s">
        <v>395</v>
      </c>
      <c r="E196" s="143" t="s">
        <v>190</v>
      </c>
      <c r="F196" s="84">
        <f t="shared" si="6"/>
        <v>1</v>
      </c>
      <c r="G196" s="143">
        <v>1</v>
      </c>
      <c r="H196" s="143"/>
      <c r="I196" s="143"/>
    </row>
    <row r="197" spans="2:9" ht="14.25" customHeight="1" x14ac:dyDescent="0.2">
      <c r="B197" s="121" t="s">
        <v>564</v>
      </c>
      <c r="C197" s="119" t="s">
        <v>117</v>
      </c>
      <c r="D197" s="124" t="s">
        <v>395</v>
      </c>
      <c r="E197" s="143" t="s">
        <v>190</v>
      </c>
      <c r="F197" s="84">
        <f t="shared" si="6"/>
        <v>1</v>
      </c>
      <c r="G197" s="143">
        <v>1</v>
      </c>
      <c r="H197" s="143"/>
      <c r="I197" s="143"/>
    </row>
    <row r="198" spans="2:9" ht="14.25" customHeight="1" x14ac:dyDescent="0.2">
      <c r="B198" s="121" t="s">
        <v>565</v>
      </c>
      <c r="C198" s="5" t="s">
        <v>30</v>
      </c>
      <c r="D198" s="124" t="s">
        <v>395</v>
      </c>
      <c r="E198" s="143" t="s">
        <v>190</v>
      </c>
      <c r="F198" s="84">
        <f t="shared" si="6"/>
        <v>1</v>
      </c>
      <c r="G198" s="143">
        <v>1</v>
      </c>
      <c r="H198" s="143"/>
      <c r="I198" s="143"/>
    </row>
    <row r="199" spans="2:9" ht="14.25" customHeight="1" x14ac:dyDescent="0.2">
      <c r="B199" s="121" t="s">
        <v>656</v>
      </c>
      <c r="C199" s="119" t="s">
        <v>776</v>
      </c>
      <c r="D199" s="124" t="s">
        <v>396</v>
      </c>
      <c r="E199" s="143" t="s">
        <v>191</v>
      </c>
      <c r="F199" s="84">
        <f t="shared" si="6"/>
        <v>1</v>
      </c>
      <c r="G199" s="143">
        <v>1</v>
      </c>
      <c r="H199" s="143"/>
      <c r="I199" s="143"/>
    </row>
    <row r="200" spans="2:9" ht="14.25" customHeight="1" x14ac:dyDescent="0.2">
      <c r="B200" s="121" t="s">
        <v>657</v>
      </c>
      <c r="C200" s="119" t="s">
        <v>344</v>
      </c>
      <c r="D200" s="124" t="s">
        <v>396</v>
      </c>
      <c r="E200" s="143" t="s">
        <v>191</v>
      </c>
      <c r="F200" s="84">
        <f t="shared" si="6"/>
        <v>7</v>
      </c>
      <c r="G200" s="143">
        <v>7</v>
      </c>
      <c r="H200" s="143"/>
      <c r="I200" s="143"/>
    </row>
    <row r="201" spans="2:9" ht="14.25" customHeight="1" x14ac:dyDescent="0.2">
      <c r="B201" s="121" t="s">
        <v>658</v>
      </c>
      <c r="C201" s="119" t="s">
        <v>357</v>
      </c>
      <c r="D201" s="124" t="s">
        <v>396</v>
      </c>
      <c r="E201" s="143" t="s">
        <v>191</v>
      </c>
      <c r="F201" s="84">
        <f t="shared" si="6"/>
        <v>2</v>
      </c>
      <c r="G201" s="84">
        <v>2</v>
      </c>
      <c r="H201" s="84"/>
      <c r="I201" s="143"/>
    </row>
    <row r="202" spans="2:9" ht="14.25" customHeight="1" x14ac:dyDescent="0.2">
      <c r="B202" s="122" t="s">
        <v>659</v>
      </c>
      <c r="C202" s="119" t="s">
        <v>343</v>
      </c>
      <c r="D202" s="124" t="s">
        <v>396</v>
      </c>
      <c r="E202" s="84" t="s">
        <v>191</v>
      </c>
      <c r="F202" s="84">
        <f t="shared" si="6"/>
        <v>6</v>
      </c>
      <c r="G202" s="84">
        <v>6</v>
      </c>
      <c r="H202" s="84"/>
      <c r="I202" s="84"/>
    </row>
    <row r="203" spans="2:9" ht="14.25" customHeight="1" x14ac:dyDescent="0.2">
      <c r="B203" s="122" t="s">
        <v>566</v>
      </c>
      <c r="C203" s="133" t="s">
        <v>595</v>
      </c>
      <c r="D203" s="124" t="s">
        <v>396</v>
      </c>
      <c r="E203" s="84" t="s">
        <v>191</v>
      </c>
      <c r="F203" s="84">
        <f>SUM(G203:H203)</f>
        <v>1</v>
      </c>
      <c r="G203" s="84">
        <v>1</v>
      </c>
      <c r="H203" s="84"/>
      <c r="I203" s="84"/>
    </row>
    <row r="204" spans="2:9" ht="14.25" customHeight="1" x14ac:dyDescent="0.2">
      <c r="B204" s="121" t="s">
        <v>660</v>
      </c>
      <c r="C204" s="5" t="s">
        <v>31</v>
      </c>
      <c r="D204" s="124" t="s">
        <v>396</v>
      </c>
      <c r="E204" s="143" t="s">
        <v>191</v>
      </c>
      <c r="F204" s="84">
        <f>SUM(G204:H204)</f>
        <v>1</v>
      </c>
      <c r="G204" s="84">
        <v>1</v>
      </c>
      <c r="H204" s="84"/>
      <c r="I204" s="143"/>
    </row>
    <row r="205" spans="2:9" ht="14.25" customHeight="1" x14ac:dyDescent="0.2">
      <c r="B205" s="122" t="s">
        <v>661</v>
      </c>
      <c r="C205" s="133" t="s">
        <v>356</v>
      </c>
      <c r="D205" s="124" t="s">
        <v>396</v>
      </c>
      <c r="E205" s="84" t="s">
        <v>191</v>
      </c>
      <c r="F205" s="84">
        <f>SUM(G205:H205)</f>
        <v>3</v>
      </c>
      <c r="G205" s="84">
        <v>3</v>
      </c>
      <c r="H205" s="84"/>
      <c r="I205" s="84"/>
    </row>
    <row r="206" spans="2:9" ht="14.25" customHeight="1" x14ac:dyDescent="0.2">
      <c r="B206" s="122" t="s">
        <v>662</v>
      </c>
      <c r="C206" s="133" t="s">
        <v>355</v>
      </c>
      <c r="D206" s="124" t="s">
        <v>396</v>
      </c>
      <c r="E206" s="84" t="s">
        <v>191</v>
      </c>
      <c r="F206" s="84">
        <f t="shared" si="6"/>
        <v>5</v>
      </c>
      <c r="G206" s="126">
        <v>5</v>
      </c>
      <c r="H206" s="107"/>
      <c r="I206" s="84"/>
    </row>
    <row r="207" spans="2:9" ht="14.25" customHeight="1" x14ac:dyDescent="0.2">
      <c r="B207" s="122" t="s">
        <v>663</v>
      </c>
      <c r="C207" s="97" t="s">
        <v>33</v>
      </c>
      <c r="D207" s="124" t="s">
        <v>396</v>
      </c>
      <c r="E207" s="84" t="s">
        <v>191</v>
      </c>
      <c r="F207" s="84">
        <f t="shared" si="6"/>
        <v>6</v>
      </c>
      <c r="G207" s="126">
        <v>6</v>
      </c>
      <c r="H207" s="84"/>
      <c r="I207" s="84"/>
    </row>
    <row r="208" spans="2:9" ht="14.25" customHeight="1" x14ac:dyDescent="0.2">
      <c r="B208" s="264" t="s">
        <v>330</v>
      </c>
      <c r="C208" s="264"/>
      <c r="D208" s="264"/>
      <c r="E208" s="264"/>
      <c r="F208" s="142">
        <f>SUM(F194:F207)</f>
        <v>38</v>
      </c>
      <c r="G208" s="142">
        <f>SUM(G194:G207)</f>
        <v>37</v>
      </c>
      <c r="H208" s="142">
        <f>SUM(H194:H207)</f>
        <v>1</v>
      </c>
      <c r="I208" s="142">
        <f>SUM(I194:I207)</f>
        <v>0</v>
      </c>
    </row>
    <row r="209" spans="2:9" ht="14.25" customHeight="1" x14ac:dyDescent="0.2">
      <c r="B209" s="167"/>
      <c r="C209" s="167"/>
      <c r="D209" s="167"/>
      <c r="E209" s="167"/>
      <c r="F209" s="168"/>
      <c r="G209" s="168"/>
      <c r="H209" s="168"/>
      <c r="I209" s="168"/>
    </row>
    <row r="210" spans="2:9" ht="18.75" customHeight="1" x14ac:dyDescent="0.2">
      <c r="B210" s="264" t="s">
        <v>54</v>
      </c>
      <c r="C210" s="262" t="s">
        <v>19</v>
      </c>
      <c r="D210" s="262"/>
      <c r="E210" s="262"/>
      <c r="F210" s="262"/>
      <c r="G210" s="262"/>
      <c r="H210" s="262"/>
      <c r="I210" s="262"/>
    </row>
    <row r="211" spans="2:9" ht="12.75" customHeight="1" x14ac:dyDescent="0.2">
      <c r="B211" s="264"/>
      <c r="C211" s="262" t="s">
        <v>307</v>
      </c>
      <c r="D211" s="262"/>
      <c r="E211" s="262"/>
      <c r="F211" s="262"/>
      <c r="G211" s="262"/>
      <c r="H211" s="262"/>
      <c r="I211" s="262"/>
    </row>
    <row r="212" spans="2:9" ht="12.75" customHeight="1" x14ac:dyDescent="0.2">
      <c r="B212" s="261" t="s">
        <v>308</v>
      </c>
      <c r="C212" s="261" t="s">
        <v>309</v>
      </c>
      <c r="D212" s="261" t="s">
        <v>310</v>
      </c>
      <c r="E212" s="261" t="s">
        <v>366</v>
      </c>
      <c r="F212" s="261" t="s">
        <v>312</v>
      </c>
      <c r="G212" s="261" t="s">
        <v>313</v>
      </c>
      <c r="H212" s="261"/>
      <c r="I212" s="261" t="s">
        <v>314</v>
      </c>
    </row>
    <row r="213" spans="2:9" x14ac:dyDescent="0.2">
      <c r="B213" s="261"/>
      <c r="C213" s="261"/>
      <c r="D213" s="261"/>
      <c r="E213" s="261"/>
      <c r="F213" s="261"/>
      <c r="G213" s="261"/>
      <c r="H213" s="261"/>
      <c r="I213" s="261"/>
    </row>
    <row r="214" spans="2:9" x14ac:dyDescent="0.2">
      <c r="B214" s="261"/>
      <c r="C214" s="261"/>
      <c r="D214" s="261"/>
      <c r="E214" s="261"/>
      <c r="F214" s="261"/>
      <c r="G214" s="160" t="s">
        <v>315</v>
      </c>
      <c r="H214" s="160" t="s">
        <v>0</v>
      </c>
      <c r="I214" s="261"/>
    </row>
    <row r="215" spans="2:9" ht="14.25" customHeight="1" x14ac:dyDescent="0.2">
      <c r="B215" s="121" t="s">
        <v>567</v>
      </c>
      <c r="C215" s="5" t="s">
        <v>121</v>
      </c>
      <c r="D215" s="124" t="s">
        <v>581</v>
      </c>
      <c r="E215" s="161" t="s">
        <v>189</v>
      </c>
      <c r="F215" s="84">
        <f t="shared" ref="F215:F220" si="7">SUM(G215:H215)</f>
        <v>1</v>
      </c>
      <c r="G215" s="84"/>
      <c r="H215" s="84">
        <v>1</v>
      </c>
      <c r="I215" s="127"/>
    </row>
    <row r="216" spans="2:9" ht="14.25" customHeight="1" x14ac:dyDescent="0.2">
      <c r="B216" s="121" t="s">
        <v>529</v>
      </c>
      <c r="C216" s="119" t="s">
        <v>120</v>
      </c>
      <c r="D216" s="124" t="s">
        <v>397</v>
      </c>
      <c r="E216" s="166" t="s">
        <v>190</v>
      </c>
      <c r="F216" s="84">
        <f t="shared" si="7"/>
        <v>1</v>
      </c>
      <c r="G216" s="84">
        <v>1</v>
      </c>
      <c r="H216" s="84"/>
      <c r="I216" s="84"/>
    </row>
    <row r="217" spans="2:9" ht="14.25" customHeight="1" x14ac:dyDescent="0.2">
      <c r="B217" s="121" t="s">
        <v>664</v>
      </c>
      <c r="C217" s="5" t="s">
        <v>58</v>
      </c>
      <c r="D217" s="124" t="s">
        <v>397</v>
      </c>
      <c r="E217" s="166" t="s">
        <v>190</v>
      </c>
      <c r="F217" s="84">
        <f t="shared" si="7"/>
        <v>1</v>
      </c>
      <c r="G217" s="84">
        <v>1</v>
      </c>
      <c r="H217" s="84"/>
      <c r="I217" s="84"/>
    </row>
    <row r="218" spans="2:9" ht="14.25" customHeight="1" x14ac:dyDescent="0.2">
      <c r="B218" s="121" t="s">
        <v>665</v>
      </c>
      <c r="C218" s="119" t="s">
        <v>343</v>
      </c>
      <c r="D218" s="124" t="s">
        <v>398</v>
      </c>
      <c r="E218" s="166" t="s">
        <v>191</v>
      </c>
      <c r="F218" s="84">
        <f t="shared" si="7"/>
        <v>2</v>
      </c>
      <c r="G218" s="84">
        <v>2</v>
      </c>
      <c r="H218" s="84"/>
      <c r="I218" s="5"/>
    </row>
    <row r="219" spans="2:9" ht="14.25" customHeight="1" x14ac:dyDescent="0.2">
      <c r="B219" s="121" t="s">
        <v>568</v>
      </c>
      <c r="C219" s="119" t="s">
        <v>354</v>
      </c>
      <c r="D219" s="124" t="s">
        <v>398</v>
      </c>
      <c r="E219" s="166" t="s">
        <v>191</v>
      </c>
      <c r="F219" s="84">
        <f t="shared" si="7"/>
        <v>1</v>
      </c>
      <c r="G219" s="84">
        <v>1</v>
      </c>
      <c r="H219" s="84"/>
      <c r="I219" s="5"/>
    </row>
    <row r="220" spans="2:9" ht="14.25" customHeight="1" x14ac:dyDescent="0.2">
      <c r="B220" s="121" t="s">
        <v>530</v>
      </c>
      <c r="C220" s="5" t="s">
        <v>31</v>
      </c>
      <c r="D220" s="124" t="s">
        <v>398</v>
      </c>
      <c r="E220" s="166" t="s">
        <v>191</v>
      </c>
      <c r="F220" s="84">
        <f t="shared" si="7"/>
        <v>1</v>
      </c>
      <c r="G220" s="84">
        <v>1</v>
      </c>
      <c r="H220" s="84"/>
      <c r="I220" s="5"/>
    </row>
    <row r="221" spans="2:9" x14ac:dyDescent="0.2">
      <c r="B221" s="264" t="s">
        <v>330</v>
      </c>
      <c r="C221" s="264"/>
      <c r="D221" s="264"/>
      <c r="E221" s="264"/>
      <c r="F221" s="164">
        <f>SUM(F215:F220)</f>
        <v>7</v>
      </c>
      <c r="G221" s="164">
        <f>SUM(G215:G220)</f>
        <v>6</v>
      </c>
      <c r="H221" s="164">
        <f>SUM(H215:H220)</f>
        <v>1</v>
      </c>
      <c r="I221" s="164">
        <f>SUM(I215:I220)</f>
        <v>0</v>
      </c>
    </row>
    <row r="222" spans="2:9" x14ac:dyDescent="0.2">
      <c r="B222" s="167"/>
      <c r="C222" s="167"/>
      <c r="D222" s="167"/>
      <c r="E222" s="167"/>
      <c r="F222" s="168"/>
      <c r="G222" s="168"/>
      <c r="H222" s="168"/>
      <c r="I222" s="168"/>
    </row>
    <row r="223" spans="2:9" ht="12.75" customHeight="1" x14ac:dyDescent="0.2">
      <c r="B223" s="264" t="s">
        <v>55</v>
      </c>
      <c r="C223" s="262" t="s">
        <v>20</v>
      </c>
      <c r="D223" s="262"/>
      <c r="E223" s="262"/>
      <c r="F223" s="262"/>
      <c r="G223" s="262"/>
      <c r="H223" s="262"/>
      <c r="I223" s="262"/>
    </row>
    <row r="224" spans="2:9" ht="12.75" customHeight="1" x14ac:dyDescent="0.2">
      <c r="B224" s="264"/>
      <c r="C224" s="262" t="s">
        <v>307</v>
      </c>
      <c r="D224" s="262"/>
      <c r="E224" s="262"/>
      <c r="F224" s="262"/>
      <c r="G224" s="262"/>
      <c r="H224" s="262"/>
      <c r="I224" s="262"/>
    </row>
    <row r="225" spans="2:9" ht="12.75" customHeight="1" x14ac:dyDescent="0.2">
      <c r="B225" s="261" t="s">
        <v>308</v>
      </c>
      <c r="C225" s="261" t="s">
        <v>309</v>
      </c>
      <c r="D225" s="261" t="s">
        <v>310</v>
      </c>
      <c r="E225" s="261" t="s">
        <v>366</v>
      </c>
      <c r="F225" s="261" t="s">
        <v>312</v>
      </c>
      <c r="G225" s="261" t="s">
        <v>313</v>
      </c>
      <c r="H225" s="261"/>
      <c r="I225" s="261" t="s">
        <v>314</v>
      </c>
    </row>
    <row r="226" spans="2:9" x14ac:dyDescent="0.2">
      <c r="B226" s="261"/>
      <c r="C226" s="261"/>
      <c r="D226" s="261"/>
      <c r="E226" s="261"/>
      <c r="F226" s="261"/>
      <c r="G226" s="261"/>
      <c r="H226" s="261"/>
      <c r="I226" s="261"/>
    </row>
    <row r="227" spans="2:9" x14ac:dyDescent="0.2">
      <c r="B227" s="261"/>
      <c r="C227" s="261"/>
      <c r="D227" s="261"/>
      <c r="E227" s="261"/>
      <c r="F227" s="261"/>
      <c r="G227" s="160" t="s">
        <v>315</v>
      </c>
      <c r="H227" s="160" t="s">
        <v>0</v>
      </c>
      <c r="I227" s="261"/>
    </row>
    <row r="228" spans="2:9" ht="14.25" customHeight="1" x14ac:dyDescent="0.2">
      <c r="B228" s="121" t="s">
        <v>666</v>
      </c>
      <c r="C228" s="5" t="s">
        <v>121</v>
      </c>
      <c r="D228" s="124" t="s">
        <v>582</v>
      </c>
      <c r="E228" s="161" t="s">
        <v>189</v>
      </c>
      <c r="F228" s="84">
        <f t="shared" ref="F228:F234" si="8">SUM(G228:H228)</f>
        <v>1</v>
      </c>
      <c r="G228" s="84"/>
      <c r="H228" s="84">
        <v>1</v>
      </c>
      <c r="I228" s="127"/>
    </row>
    <row r="229" spans="2:9" ht="14.25" customHeight="1" x14ac:dyDescent="0.2">
      <c r="B229" s="122" t="s">
        <v>667</v>
      </c>
      <c r="C229" s="119" t="s">
        <v>42</v>
      </c>
      <c r="D229" s="124" t="s">
        <v>399</v>
      </c>
      <c r="E229" s="166" t="s">
        <v>190</v>
      </c>
      <c r="F229" s="84">
        <f t="shared" si="8"/>
        <v>2</v>
      </c>
      <c r="G229" s="84">
        <v>1</v>
      </c>
      <c r="H229" s="84">
        <v>1</v>
      </c>
      <c r="I229" s="166"/>
    </row>
    <row r="230" spans="2:9" ht="14.25" customHeight="1" x14ac:dyDescent="0.2">
      <c r="B230" s="121" t="s">
        <v>668</v>
      </c>
      <c r="C230" s="119" t="s">
        <v>115</v>
      </c>
      <c r="D230" s="124" t="s">
        <v>399</v>
      </c>
      <c r="E230" s="166" t="s">
        <v>190</v>
      </c>
      <c r="F230" s="84">
        <f>SUM(G230:H230)</f>
        <v>1</v>
      </c>
      <c r="G230" s="84">
        <v>1</v>
      </c>
      <c r="H230" s="100"/>
      <c r="I230" s="166"/>
    </row>
    <row r="231" spans="2:9" ht="14.25" customHeight="1" x14ac:dyDescent="0.2">
      <c r="B231" s="121" t="s">
        <v>669</v>
      </c>
      <c r="C231" s="5" t="s">
        <v>34</v>
      </c>
      <c r="D231" s="124" t="s">
        <v>399</v>
      </c>
      <c r="E231" s="166" t="s">
        <v>190</v>
      </c>
      <c r="F231" s="84">
        <f t="shared" si="8"/>
        <v>3</v>
      </c>
      <c r="G231" s="84">
        <v>3</v>
      </c>
      <c r="H231" s="84"/>
      <c r="I231" s="166"/>
    </row>
    <row r="232" spans="2:9" ht="14.25" customHeight="1" x14ac:dyDescent="0.2">
      <c r="B232" s="121" t="s">
        <v>670</v>
      </c>
      <c r="C232" s="119" t="s">
        <v>613</v>
      </c>
      <c r="D232" s="124" t="s">
        <v>399</v>
      </c>
      <c r="E232" s="200" t="s">
        <v>190</v>
      </c>
      <c r="F232" s="84">
        <f t="shared" si="8"/>
        <v>1</v>
      </c>
      <c r="G232" s="84"/>
      <c r="H232" s="201">
        <v>1</v>
      </c>
      <c r="I232" s="200"/>
    </row>
    <row r="233" spans="2:9" ht="14.25" customHeight="1" x14ac:dyDescent="0.2">
      <c r="B233" s="121" t="s">
        <v>671</v>
      </c>
      <c r="C233" s="5" t="s">
        <v>5</v>
      </c>
      <c r="D233" s="124" t="s">
        <v>400</v>
      </c>
      <c r="E233" s="166" t="s">
        <v>191</v>
      </c>
      <c r="F233" s="84">
        <f t="shared" si="8"/>
        <v>1</v>
      </c>
      <c r="G233" s="84">
        <v>1</v>
      </c>
      <c r="H233" s="101"/>
      <c r="I233" s="166"/>
    </row>
    <row r="234" spans="2:9" ht="14.25" customHeight="1" x14ac:dyDescent="0.2">
      <c r="B234" s="161" t="s">
        <v>672</v>
      </c>
      <c r="C234" s="119" t="s">
        <v>353</v>
      </c>
      <c r="D234" s="124" t="s">
        <v>400</v>
      </c>
      <c r="E234" s="166" t="s">
        <v>191</v>
      </c>
      <c r="F234" s="84">
        <f t="shared" si="8"/>
        <v>6</v>
      </c>
      <c r="G234" s="197">
        <v>6</v>
      </c>
      <c r="H234" s="107"/>
      <c r="I234" s="166"/>
    </row>
    <row r="235" spans="2:9" ht="14.25" customHeight="1" x14ac:dyDescent="0.2">
      <c r="B235" s="264" t="s">
        <v>330</v>
      </c>
      <c r="C235" s="264"/>
      <c r="D235" s="264"/>
      <c r="E235" s="264"/>
      <c r="F235" s="164">
        <f>SUM(F228:F234)</f>
        <v>15</v>
      </c>
      <c r="G235" s="164">
        <f>SUM(G228:G234)</f>
        <v>12</v>
      </c>
      <c r="H235" s="164">
        <f>SUM(H228:H234)</f>
        <v>3</v>
      </c>
      <c r="I235" s="164">
        <f>SUM(I228:I234)</f>
        <v>0</v>
      </c>
    </row>
    <row r="236" spans="2:9" ht="12.75" customHeight="1" x14ac:dyDescent="0.2">
      <c r="B236" s="162" t="s">
        <v>56</v>
      </c>
      <c r="C236" s="262" t="s">
        <v>21</v>
      </c>
      <c r="D236" s="262"/>
      <c r="E236" s="262"/>
      <c r="F236" s="262"/>
      <c r="G236" s="262"/>
      <c r="H236" s="262"/>
      <c r="I236" s="262"/>
    </row>
    <row r="237" spans="2:9" ht="12.75" customHeight="1" x14ac:dyDescent="0.2">
      <c r="B237" s="162" t="s">
        <v>56</v>
      </c>
      <c r="C237" s="262" t="s">
        <v>307</v>
      </c>
      <c r="D237" s="262"/>
      <c r="E237" s="262"/>
      <c r="F237" s="262"/>
      <c r="G237" s="262"/>
      <c r="H237" s="262"/>
      <c r="I237" s="262"/>
    </row>
    <row r="238" spans="2:9" ht="12.75" customHeight="1" x14ac:dyDescent="0.2">
      <c r="B238" s="261" t="s">
        <v>308</v>
      </c>
      <c r="C238" s="261" t="s">
        <v>309</v>
      </c>
      <c r="D238" s="261" t="s">
        <v>310</v>
      </c>
      <c r="E238" s="261" t="s">
        <v>366</v>
      </c>
      <c r="F238" s="261" t="s">
        <v>312</v>
      </c>
      <c r="G238" s="261" t="s">
        <v>313</v>
      </c>
      <c r="H238" s="261"/>
      <c r="I238" s="261" t="s">
        <v>314</v>
      </c>
    </row>
    <row r="239" spans="2:9" ht="10.5" customHeight="1" x14ac:dyDescent="0.2">
      <c r="B239" s="261"/>
      <c r="C239" s="261"/>
      <c r="D239" s="261"/>
      <c r="E239" s="261"/>
      <c r="F239" s="261"/>
      <c r="G239" s="261"/>
      <c r="H239" s="261"/>
      <c r="I239" s="261"/>
    </row>
    <row r="240" spans="2:9" ht="12" customHeight="1" x14ac:dyDescent="0.2">
      <c r="B240" s="261"/>
      <c r="C240" s="261"/>
      <c r="D240" s="261"/>
      <c r="E240" s="261"/>
      <c r="F240" s="261"/>
      <c r="G240" s="160" t="s">
        <v>315</v>
      </c>
      <c r="H240" s="160" t="s">
        <v>0</v>
      </c>
      <c r="I240" s="261"/>
    </row>
    <row r="241" spans="2:9" ht="18" x14ac:dyDescent="0.2">
      <c r="B241" s="121" t="s">
        <v>673</v>
      </c>
      <c r="C241" s="119" t="s">
        <v>340</v>
      </c>
      <c r="D241" s="124" t="s">
        <v>583</v>
      </c>
      <c r="E241" s="161" t="s">
        <v>189</v>
      </c>
      <c r="F241" s="166">
        <f>SUM(G241:H241)</f>
        <v>1</v>
      </c>
      <c r="G241" s="166"/>
      <c r="H241" s="166">
        <v>1</v>
      </c>
      <c r="I241" s="127" t="s">
        <v>329</v>
      </c>
    </row>
    <row r="242" spans="2:9" x14ac:dyDescent="0.2">
      <c r="B242" s="121" t="s">
        <v>674</v>
      </c>
      <c r="C242" s="5" t="s">
        <v>57</v>
      </c>
      <c r="D242" s="124" t="s">
        <v>401</v>
      </c>
      <c r="E242" s="166" t="s">
        <v>190</v>
      </c>
      <c r="F242" s="166">
        <f>SUM(G242:H242)</f>
        <v>2</v>
      </c>
      <c r="G242" s="166">
        <v>2</v>
      </c>
      <c r="H242" s="166"/>
      <c r="I242" s="166"/>
    </row>
    <row r="243" spans="2:9" x14ac:dyDescent="0.2">
      <c r="B243" s="121" t="s">
        <v>675</v>
      </c>
      <c r="C243" s="97" t="s">
        <v>33</v>
      </c>
      <c r="D243" s="124" t="s">
        <v>402</v>
      </c>
      <c r="E243" s="166" t="s">
        <v>191</v>
      </c>
      <c r="F243" s="166">
        <f>SUM(G243:H243)</f>
        <v>1</v>
      </c>
      <c r="G243" s="166">
        <v>1</v>
      </c>
      <c r="H243" s="166"/>
      <c r="I243" s="166"/>
    </row>
    <row r="244" spans="2:9" x14ac:dyDescent="0.2">
      <c r="B244" s="263" t="s">
        <v>331</v>
      </c>
      <c r="C244" s="263"/>
      <c r="D244" s="263"/>
      <c r="E244" s="263"/>
      <c r="F244" s="164">
        <f>SUM(F241:F243)</f>
        <v>4</v>
      </c>
      <c r="G244" s="164">
        <f>SUM(G241:G243)</f>
        <v>3</v>
      </c>
      <c r="H244" s="164">
        <f>SUM(H241:H243)</f>
        <v>1</v>
      </c>
      <c r="I244" s="164">
        <f>SUM(I241:I243)</f>
        <v>0</v>
      </c>
    </row>
    <row r="245" spans="2:9" x14ac:dyDescent="0.2">
      <c r="B245" s="267" t="s">
        <v>365</v>
      </c>
      <c r="C245" s="267"/>
      <c r="D245" s="267"/>
      <c r="E245" s="267"/>
      <c r="F245" s="267"/>
      <c r="G245" s="267"/>
      <c r="H245" s="267"/>
      <c r="I245" s="267"/>
    </row>
    <row r="246" spans="2:9" ht="12.75" customHeight="1" x14ac:dyDescent="0.2">
      <c r="B246" s="162" t="s">
        <v>56</v>
      </c>
      <c r="C246" s="262" t="s">
        <v>122</v>
      </c>
      <c r="D246" s="262"/>
      <c r="E246" s="262"/>
      <c r="F246" s="262"/>
      <c r="G246" s="262"/>
      <c r="H246" s="262"/>
      <c r="I246" s="262"/>
    </row>
    <row r="247" spans="2:9" ht="12.75" customHeight="1" x14ac:dyDescent="0.2">
      <c r="B247" s="162" t="s">
        <v>61</v>
      </c>
      <c r="C247" s="262" t="s">
        <v>123</v>
      </c>
      <c r="D247" s="262"/>
      <c r="E247" s="262"/>
      <c r="F247" s="262"/>
      <c r="G247" s="262"/>
      <c r="H247" s="262"/>
      <c r="I247" s="262"/>
    </row>
    <row r="248" spans="2:9" x14ac:dyDescent="0.2">
      <c r="B248" s="261" t="s">
        <v>308</v>
      </c>
      <c r="C248" s="261" t="s">
        <v>309</v>
      </c>
      <c r="D248" s="261" t="s">
        <v>310</v>
      </c>
      <c r="E248" s="261" t="s">
        <v>311</v>
      </c>
      <c r="F248" s="261" t="s">
        <v>312</v>
      </c>
      <c r="G248" s="261" t="s">
        <v>313</v>
      </c>
      <c r="H248" s="261"/>
      <c r="I248" s="261" t="s">
        <v>314</v>
      </c>
    </row>
    <row r="249" spans="2:9" x14ac:dyDescent="0.2">
      <c r="B249" s="261"/>
      <c r="C249" s="261"/>
      <c r="D249" s="261"/>
      <c r="E249" s="261"/>
      <c r="F249" s="261"/>
      <c r="G249" s="261"/>
      <c r="H249" s="261"/>
      <c r="I249" s="261"/>
    </row>
    <row r="250" spans="2:9" x14ac:dyDescent="0.2">
      <c r="B250" s="261"/>
      <c r="C250" s="261"/>
      <c r="D250" s="261"/>
      <c r="E250" s="261"/>
      <c r="F250" s="261"/>
      <c r="G250" s="160" t="s">
        <v>315</v>
      </c>
      <c r="H250" s="160" t="s">
        <v>0</v>
      </c>
      <c r="I250" s="261"/>
    </row>
    <row r="251" spans="2:9" ht="18" x14ac:dyDescent="0.25">
      <c r="B251" s="121" t="s">
        <v>676</v>
      </c>
      <c r="C251" s="119" t="s">
        <v>335</v>
      </c>
      <c r="D251" s="124" t="s">
        <v>403</v>
      </c>
      <c r="E251" s="161" t="s">
        <v>189</v>
      </c>
      <c r="F251" s="84">
        <f>SUM(G251:H251)</f>
        <v>1</v>
      </c>
      <c r="G251" s="84"/>
      <c r="H251" s="84">
        <v>1</v>
      </c>
      <c r="I251" s="120"/>
    </row>
    <row r="252" spans="2:9" ht="16.5" customHeight="1" x14ac:dyDescent="0.2">
      <c r="B252" s="122" t="s">
        <v>677</v>
      </c>
      <c r="C252" s="97" t="s">
        <v>57</v>
      </c>
      <c r="D252" s="124" t="s">
        <v>404</v>
      </c>
      <c r="E252" s="84" t="s">
        <v>190</v>
      </c>
      <c r="F252" s="84">
        <f>SUM(G252:H252)</f>
        <v>8</v>
      </c>
      <c r="G252" s="126">
        <v>7</v>
      </c>
      <c r="H252" s="201">
        <v>1</v>
      </c>
      <c r="I252" s="84"/>
    </row>
    <row r="253" spans="2:9" x14ac:dyDescent="0.2">
      <c r="B253" s="102">
        <v>291</v>
      </c>
      <c r="C253" s="119" t="s">
        <v>353</v>
      </c>
      <c r="D253" s="124" t="s">
        <v>405</v>
      </c>
      <c r="E253" s="166" t="s">
        <v>191</v>
      </c>
      <c r="F253" s="84">
        <f>SUM(G253:H253)</f>
        <v>1</v>
      </c>
      <c r="G253" s="84">
        <v>1</v>
      </c>
      <c r="H253" s="84"/>
      <c r="I253" s="84"/>
    </row>
    <row r="254" spans="2:9" x14ac:dyDescent="0.2">
      <c r="B254" s="263" t="s">
        <v>332</v>
      </c>
      <c r="C254" s="263"/>
      <c r="D254" s="263"/>
      <c r="E254" s="263"/>
      <c r="F254" s="164">
        <f>SUM(F251:F253)</f>
        <v>10</v>
      </c>
      <c r="G254" s="164">
        <f>SUM(G251:G253)</f>
        <v>8</v>
      </c>
      <c r="H254" s="164">
        <f>SUM(H251:H253)</f>
        <v>2</v>
      </c>
      <c r="I254" s="161">
        <f>SUM(I251:I252)</f>
        <v>0</v>
      </c>
    </row>
    <row r="255" spans="2:9" ht="12.75" customHeight="1" x14ac:dyDescent="0.2">
      <c r="B255" s="162" t="s">
        <v>56</v>
      </c>
      <c r="C255" s="262" t="s">
        <v>124</v>
      </c>
      <c r="D255" s="262"/>
      <c r="E255" s="262"/>
      <c r="F255" s="262"/>
      <c r="G255" s="262"/>
      <c r="H255" s="262"/>
      <c r="I255" s="262"/>
    </row>
    <row r="256" spans="2:9" ht="12.75" customHeight="1" x14ac:dyDescent="0.2">
      <c r="B256" s="162" t="s">
        <v>62</v>
      </c>
      <c r="C256" s="262" t="s">
        <v>125</v>
      </c>
      <c r="D256" s="262"/>
      <c r="E256" s="262"/>
      <c r="F256" s="262"/>
      <c r="G256" s="262"/>
      <c r="H256" s="262"/>
      <c r="I256" s="262"/>
    </row>
    <row r="257" spans="2:9" ht="25.5" customHeight="1" x14ac:dyDescent="0.2">
      <c r="B257" s="261" t="s">
        <v>308</v>
      </c>
      <c r="C257" s="261" t="s">
        <v>309</v>
      </c>
      <c r="D257" s="261" t="s">
        <v>310</v>
      </c>
      <c r="E257" s="261" t="s">
        <v>366</v>
      </c>
      <c r="F257" s="261" t="s">
        <v>312</v>
      </c>
      <c r="G257" s="261" t="s">
        <v>313</v>
      </c>
      <c r="H257" s="261"/>
      <c r="I257" s="261" t="s">
        <v>314</v>
      </c>
    </row>
    <row r="258" spans="2:9" x14ac:dyDescent="0.2">
      <c r="B258" s="261"/>
      <c r="C258" s="261"/>
      <c r="D258" s="261"/>
      <c r="E258" s="261"/>
      <c r="F258" s="261"/>
      <c r="G258" s="160" t="s">
        <v>315</v>
      </c>
      <c r="H258" s="160" t="s">
        <v>0</v>
      </c>
      <c r="I258" s="261"/>
    </row>
    <row r="259" spans="2:9" ht="18" x14ac:dyDescent="0.25">
      <c r="B259" s="121" t="s">
        <v>678</v>
      </c>
      <c r="C259" s="119" t="s">
        <v>335</v>
      </c>
      <c r="D259" s="124" t="s">
        <v>406</v>
      </c>
      <c r="E259" s="161" t="s">
        <v>189</v>
      </c>
      <c r="F259" s="84">
        <f>SUM(G259:H259)</f>
        <v>1</v>
      </c>
      <c r="G259" s="84"/>
      <c r="H259" s="84">
        <v>1</v>
      </c>
      <c r="I259" s="120"/>
    </row>
    <row r="260" spans="2:9" x14ac:dyDescent="0.2">
      <c r="B260" s="161" t="s">
        <v>679</v>
      </c>
      <c r="C260" s="5" t="s">
        <v>57</v>
      </c>
      <c r="D260" s="124" t="s">
        <v>407</v>
      </c>
      <c r="E260" s="166" t="s">
        <v>190</v>
      </c>
      <c r="F260" s="84">
        <f>SUM(G260:H260)</f>
        <v>3</v>
      </c>
      <c r="G260" s="84">
        <v>3</v>
      </c>
      <c r="H260" s="84"/>
      <c r="I260" s="84"/>
    </row>
    <row r="261" spans="2:9" x14ac:dyDescent="0.2">
      <c r="B261" s="263" t="s">
        <v>332</v>
      </c>
      <c r="C261" s="263"/>
      <c r="D261" s="263"/>
      <c r="E261" s="263"/>
      <c r="F261" s="164">
        <f>SUM(F259:F260)</f>
        <v>4</v>
      </c>
      <c r="G261" s="164">
        <f>SUM(G259:G260)</f>
        <v>3</v>
      </c>
      <c r="H261" s="164">
        <f>SUM(H259:H260)</f>
        <v>1</v>
      </c>
      <c r="I261" s="161">
        <f>SUM(I259:I260)</f>
        <v>0</v>
      </c>
    </row>
    <row r="262" spans="2:9" ht="6.75" customHeight="1" x14ac:dyDescent="0.2">
      <c r="B262" s="85"/>
      <c r="C262" s="5"/>
      <c r="D262" s="166"/>
      <c r="E262" s="166"/>
      <c r="F262" s="164"/>
      <c r="G262" s="98"/>
      <c r="H262" s="98"/>
      <c r="I262" s="164"/>
    </row>
    <row r="263" spans="2:9" ht="12.75" customHeight="1" x14ac:dyDescent="0.2">
      <c r="B263" s="162" t="s">
        <v>56</v>
      </c>
      <c r="C263" s="262" t="s">
        <v>126</v>
      </c>
      <c r="D263" s="262"/>
      <c r="E263" s="262"/>
      <c r="F263" s="262"/>
      <c r="G263" s="262"/>
      <c r="H263" s="262"/>
      <c r="I263" s="262"/>
    </row>
    <row r="264" spans="2:9" ht="12.75" customHeight="1" x14ac:dyDescent="0.2">
      <c r="B264" s="162" t="s">
        <v>63</v>
      </c>
      <c r="C264" s="262" t="s">
        <v>127</v>
      </c>
      <c r="D264" s="262"/>
      <c r="E264" s="262"/>
      <c r="F264" s="262"/>
      <c r="G264" s="262"/>
      <c r="H264" s="262"/>
      <c r="I264" s="262"/>
    </row>
    <row r="265" spans="2:9" ht="10.5" customHeight="1" x14ac:dyDescent="0.2">
      <c r="B265" s="261" t="s">
        <v>308</v>
      </c>
      <c r="C265" s="273" t="s">
        <v>309</v>
      </c>
      <c r="D265" s="273" t="s">
        <v>310</v>
      </c>
      <c r="E265" s="261" t="s">
        <v>366</v>
      </c>
      <c r="F265" s="273" t="s">
        <v>312</v>
      </c>
      <c r="G265" s="261" t="s">
        <v>313</v>
      </c>
      <c r="H265" s="261"/>
      <c r="I265" s="273" t="s">
        <v>314</v>
      </c>
    </row>
    <row r="266" spans="2:9" ht="15.75" customHeight="1" x14ac:dyDescent="0.2">
      <c r="B266" s="261"/>
      <c r="C266" s="273"/>
      <c r="D266" s="273"/>
      <c r="E266" s="261"/>
      <c r="F266" s="273"/>
      <c r="G266" s="261"/>
      <c r="H266" s="261"/>
      <c r="I266" s="273"/>
    </row>
    <row r="267" spans="2:9" ht="15" customHeight="1" x14ac:dyDescent="0.2">
      <c r="B267" s="261"/>
      <c r="C267" s="273"/>
      <c r="D267" s="273"/>
      <c r="E267" s="261"/>
      <c r="F267" s="273"/>
      <c r="G267" s="163" t="s">
        <v>315</v>
      </c>
      <c r="H267" s="163" t="s">
        <v>0</v>
      </c>
      <c r="I267" s="273"/>
    </row>
    <row r="268" spans="2:9" ht="18" x14ac:dyDescent="0.25">
      <c r="B268" s="166">
        <v>296</v>
      </c>
      <c r="C268" s="119" t="s">
        <v>335</v>
      </c>
      <c r="D268" s="124" t="s">
        <v>408</v>
      </c>
      <c r="E268" s="161" t="s">
        <v>189</v>
      </c>
      <c r="F268" s="166">
        <f>SUM(G268:H268)</f>
        <v>1</v>
      </c>
      <c r="G268" s="166"/>
      <c r="H268" s="166">
        <v>1</v>
      </c>
      <c r="I268" s="120"/>
    </row>
    <row r="269" spans="2:9" ht="18" customHeight="1" x14ac:dyDescent="0.2">
      <c r="B269" s="122" t="s">
        <v>680</v>
      </c>
      <c r="C269" s="97" t="s">
        <v>57</v>
      </c>
      <c r="D269" s="124" t="s">
        <v>409</v>
      </c>
      <c r="E269" s="84" t="s">
        <v>190</v>
      </c>
      <c r="F269" s="84">
        <f>SUM(G269:H269)</f>
        <v>18</v>
      </c>
      <c r="G269" s="84">
        <v>14</v>
      </c>
      <c r="H269" s="201">
        <v>4</v>
      </c>
      <c r="I269" s="84"/>
    </row>
    <row r="270" spans="2:9" x14ac:dyDescent="0.2">
      <c r="B270" s="263" t="s">
        <v>332</v>
      </c>
      <c r="C270" s="263"/>
      <c r="D270" s="263"/>
      <c r="E270" s="263"/>
      <c r="F270" s="164">
        <f>SUM(F268:F269)</f>
        <v>19</v>
      </c>
      <c r="G270" s="164">
        <f>SUM(G268:G269)</f>
        <v>14</v>
      </c>
      <c r="H270" s="164">
        <f>SUM(H268:H269)</f>
        <v>5</v>
      </c>
      <c r="I270" s="161">
        <f>SUM(I268:I269)</f>
        <v>0</v>
      </c>
    </row>
    <row r="271" spans="2:9" ht="12.75" customHeight="1" x14ac:dyDescent="0.2">
      <c r="B271" s="162" t="s">
        <v>56</v>
      </c>
      <c r="C271" s="262" t="s">
        <v>124</v>
      </c>
      <c r="D271" s="262"/>
      <c r="E271" s="262"/>
      <c r="F271" s="262"/>
      <c r="G271" s="262"/>
      <c r="H271" s="262"/>
      <c r="I271" s="262"/>
    </row>
    <row r="272" spans="2:9" ht="12.75" customHeight="1" x14ac:dyDescent="0.2">
      <c r="B272" s="162" t="s">
        <v>64</v>
      </c>
      <c r="C272" s="262" t="s">
        <v>128</v>
      </c>
      <c r="D272" s="262"/>
      <c r="E272" s="262"/>
      <c r="F272" s="262"/>
      <c r="G272" s="262"/>
      <c r="H272" s="262"/>
      <c r="I272" s="262"/>
    </row>
    <row r="273" spans="2:9" ht="13.5" customHeight="1" x14ac:dyDescent="0.2">
      <c r="B273" s="261" t="s">
        <v>308</v>
      </c>
      <c r="C273" s="261" t="s">
        <v>309</v>
      </c>
      <c r="D273" s="261" t="s">
        <v>310</v>
      </c>
      <c r="E273" s="261" t="s">
        <v>366</v>
      </c>
      <c r="F273" s="261" t="s">
        <v>312</v>
      </c>
      <c r="G273" s="261" t="s">
        <v>313</v>
      </c>
      <c r="H273" s="261"/>
      <c r="I273" s="261" t="s">
        <v>314</v>
      </c>
    </row>
    <row r="274" spans="2:9" ht="12.75" customHeight="1" x14ac:dyDescent="0.2">
      <c r="B274" s="261"/>
      <c r="C274" s="261"/>
      <c r="D274" s="261"/>
      <c r="E274" s="261"/>
      <c r="F274" s="261"/>
      <c r="G274" s="261"/>
      <c r="H274" s="261"/>
      <c r="I274" s="261"/>
    </row>
    <row r="275" spans="2:9" ht="13.5" customHeight="1" x14ac:dyDescent="0.2">
      <c r="B275" s="261"/>
      <c r="C275" s="261"/>
      <c r="D275" s="261"/>
      <c r="E275" s="261"/>
      <c r="F275" s="261"/>
      <c r="G275" s="160" t="s">
        <v>315</v>
      </c>
      <c r="H275" s="160" t="s">
        <v>0</v>
      </c>
      <c r="I275" s="261"/>
    </row>
    <row r="276" spans="2:9" ht="18" x14ac:dyDescent="0.25">
      <c r="B276" s="166">
        <v>315</v>
      </c>
      <c r="C276" s="119" t="s">
        <v>335</v>
      </c>
      <c r="D276" s="124" t="s">
        <v>410</v>
      </c>
      <c r="E276" s="161" t="s">
        <v>189</v>
      </c>
      <c r="F276" s="84">
        <f>SUM(G276:H276)</f>
        <v>1</v>
      </c>
      <c r="G276" s="84"/>
      <c r="H276" s="84">
        <v>1</v>
      </c>
      <c r="I276" s="120"/>
    </row>
    <row r="277" spans="2:9" s="103" customFormat="1" x14ac:dyDescent="0.2">
      <c r="B277" s="161" t="s">
        <v>681</v>
      </c>
      <c r="C277" s="5" t="s">
        <v>57</v>
      </c>
      <c r="D277" s="124" t="s">
        <v>411</v>
      </c>
      <c r="E277" s="166" t="s">
        <v>190</v>
      </c>
      <c r="F277" s="84">
        <f>SUM(G277:H277)</f>
        <v>4</v>
      </c>
      <c r="G277" s="84">
        <v>4</v>
      </c>
      <c r="H277" s="107"/>
      <c r="I277" s="84"/>
    </row>
    <row r="278" spans="2:9" x14ac:dyDescent="0.2">
      <c r="B278" s="263" t="s">
        <v>332</v>
      </c>
      <c r="C278" s="263"/>
      <c r="D278" s="263"/>
      <c r="E278" s="263"/>
      <c r="F278" s="164">
        <f>SUM(F276:F277)</f>
        <v>5</v>
      </c>
      <c r="G278" s="164">
        <f>SUM(G276:G277)</f>
        <v>4</v>
      </c>
      <c r="H278" s="164">
        <f>SUM(H276:H277)</f>
        <v>1</v>
      </c>
      <c r="I278" s="161">
        <f>SUM(I276:I277)</f>
        <v>0</v>
      </c>
    </row>
    <row r="279" spans="2:9" ht="12.75" customHeight="1" x14ac:dyDescent="0.2">
      <c r="B279" s="162" t="s">
        <v>56</v>
      </c>
      <c r="C279" s="262" t="s">
        <v>129</v>
      </c>
      <c r="D279" s="262"/>
      <c r="E279" s="262"/>
      <c r="F279" s="262"/>
      <c r="G279" s="262"/>
      <c r="H279" s="262"/>
      <c r="I279" s="262"/>
    </row>
    <row r="280" spans="2:9" ht="12.75" customHeight="1" x14ac:dyDescent="0.2">
      <c r="B280" s="162" t="s">
        <v>65</v>
      </c>
      <c r="C280" s="262" t="s">
        <v>130</v>
      </c>
      <c r="D280" s="262"/>
      <c r="E280" s="262"/>
      <c r="F280" s="262"/>
      <c r="G280" s="262"/>
      <c r="H280" s="262"/>
      <c r="I280" s="262"/>
    </row>
    <row r="281" spans="2:9" ht="12.75" customHeight="1" x14ac:dyDescent="0.2">
      <c r="B281" s="261" t="s">
        <v>308</v>
      </c>
      <c r="C281" s="261" t="s">
        <v>309</v>
      </c>
      <c r="D281" s="261" t="s">
        <v>310</v>
      </c>
      <c r="E281" s="261" t="s">
        <v>366</v>
      </c>
      <c r="F281" s="261" t="s">
        <v>312</v>
      </c>
      <c r="G281" s="261" t="s">
        <v>313</v>
      </c>
      <c r="H281" s="261"/>
      <c r="I281" s="261" t="s">
        <v>314</v>
      </c>
    </row>
    <row r="282" spans="2:9" x14ac:dyDescent="0.2">
      <c r="B282" s="261"/>
      <c r="C282" s="261"/>
      <c r="D282" s="261"/>
      <c r="E282" s="261"/>
      <c r="F282" s="261"/>
      <c r="G282" s="261"/>
      <c r="H282" s="261"/>
      <c r="I282" s="261"/>
    </row>
    <row r="283" spans="2:9" x14ac:dyDescent="0.2">
      <c r="B283" s="261"/>
      <c r="C283" s="261"/>
      <c r="D283" s="261"/>
      <c r="E283" s="261"/>
      <c r="F283" s="261"/>
      <c r="G283" s="160" t="s">
        <v>315</v>
      </c>
      <c r="H283" s="160" t="s">
        <v>0</v>
      </c>
      <c r="I283" s="261"/>
    </row>
    <row r="284" spans="2:9" ht="18" x14ac:dyDescent="0.25">
      <c r="B284" s="166">
        <v>320</v>
      </c>
      <c r="C284" s="119" t="s">
        <v>335</v>
      </c>
      <c r="D284" s="124" t="s">
        <v>412</v>
      </c>
      <c r="E284" s="161" t="s">
        <v>189</v>
      </c>
      <c r="F284" s="84">
        <f>SUM(G284:H284)</f>
        <v>1</v>
      </c>
      <c r="G284" s="84"/>
      <c r="H284" s="84">
        <v>1</v>
      </c>
      <c r="I284" s="120"/>
    </row>
    <row r="285" spans="2:9" x14ac:dyDescent="0.2">
      <c r="B285" s="161" t="s">
        <v>682</v>
      </c>
      <c r="C285" s="5" t="s">
        <v>57</v>
      </c>
      <c r="D285" s="124" t="s">
        <v>413</v>
      </c>
      <c r="E285" s="166" t="s">
        <v>190</v>
      </c>
      <c r="F285" s="84">
        <f>SUM(G285:H285)</f>
        <v>3</v>
      </c>
      <c r="G285" s="84">
        <v>3</v>
      </c>
      <c r="H285" s="84"/>
      <c r="I285" s="84"/>
    </row>
    <row r="286" spans="2:9" x14ac:dyDescent="0.2">
      <c r="B286" s="263" t="s">
        <v>332</v>
      </c>
      <c r="C286" s="263"/>
      <c r="D286" s="263"/>
      <c r="E286" s="263"/>
      <c r="F286" s="164">
        <f>SUM(F284:F285)</f>
        <v>4</v>
      </c>
      <c r="G286" s="164">
        <f>SUM(G284:G285)</f>
        <v>3</v>
      </c>
      <c r="H286" s="164">
        <f>SUM(H284:H285)</f>
        <v>1</v>
      </c>
      <c r="I286" s="161">
        <f>SUM(I284:I285)</f>
        <v>0</v>
      </c>
    </row>
    <row r="287" spans="2:9" ht="12.75" customHeight="1" x14ac:dyDescent="0.2">
      <c r="B287" s="162" t="s">
        <v>56</v>
      </c>
      <c r="C287" s="262" t="s">
        <v>129</v>
      </c>
      <c r="D287" s="262"/>
      <c r="E287" s="262"/>
      <c r="F287" s="262"/>
      <c r="G287" s="262"/>
      <c r="H287" s="262"/>
      <c r="I287" s="262"/>
    </row>
    <row r="288" spans="2:9" ht="12.75" customHeight="1" x14ac:dyDescent="0.2">
      <c r="B288" s="162" t="s">
        <v>66</v>
      </c>
      <c r="C288" s="262" t="s">
        <v>131</v>
      </c>
      <c r="D288" s="262"/>
      <c r="E288" s="262"/>
      <c r="F288" s="262"/>
      <c r="G288" s="262"/>
      <c r="H288" s="262"/>
      <c r="I288" s="262"/>
    </row>
    <row r="289" spans="1:9" ht="22.5" customHeight="1" x14ac:dyDescent="0.2">
      <c r="B289" s="261" t="s">
        <v>308</v>
      </c>
      <c r="C289" s="261" t="s">
        <v>309</v>
      </c>
      <c r="D289" s="261" t="s">
        <v>310</v>
      </c>
      <c r="E289" s="261" t="s">
        <v>366</v>
      </c>
      <c r="F289" s="261" t="s">
        <v>312</v>
      </c>
      <c r="G289" s="261" t="s">
        <v>313</v>
      </c>
      <c r="H289" s="261"/>
      <c r="I289" s="261" t="s">
        <v>314</v>
      </c>
    </row>
    <row r="290" spans="1:9" ht="13.5" customHeight="1" x14ac:dyDescent="0.2">
      <c r="B290" s="261"/>
      <c r="C290" s="261"/>
      <c r="D290" s="261"/>
      <c r="E290" s="261"/>
      <c r="F290" s="261"/>
      <c r="G290" s="160" t="s">
        <v>315</v>
      </c>
      <c r="H290" s="160" t="s">
        <v>0</v>
      </c>
      <c r="I290" s="261"/>
    </row>
    <row r="291" spans="1:9" ht="15" customHeight="1" x14ac:dyDescent="0.25">
      <c r="B291" s="166">
        <v>324</v>
      </c>
      <c r="C291" s="119" t="s">
        <v>335</v>
      </c>
      <c r="D291" s="124" t="s">
        <v>414</v>
      </c>
      <c r="E291" s="161" t="s">
        <v>189</v>
      </c>
      <c r="F291" s="84">
        <f>SUM(G291:H291)</f>
        <v>1</v>
      </c>
      <c r="G291" s="84"/>
      <c r="H291" s="84">
        <v>1</v>
      </c>
      <c r="I291" s="120"/>
    </row>
    <row r="292" spans="1:9" ht="21" customHeight="1" x14ac:dyDescent="0.2">
      <c r="B292" s="126" t="s">
        <v>683</v>
      </c>
      <c r="C292" s="97" t="s">
        <v>57</v>
      </c>
      <c r="D292" s="124" t="s">
        <v>415</v>
      </c>
      <c r="E292" s="166" t="s">
        <v>190</v>
      </c>
      <c r="F292" s="84">
        <f>SUM(G292:H292)</f>
        <v>3</v>
      </c>
      <c r="G292" s="84">
        <v>3</v>
      </c>
      <c r="H292" s="84"/>
      <c r="I292" s="84"/>
    </row>
    <row r="293" spans="1:9" x14ac:dyDescent="0.2">
      <c r="B293" s="166">
        <v>328</v>
      </c>
      <c r="C293" s="5" t="s">
        <v>31</v>
      </c>
      <c r="D293" s="124" t="s">
        <v>416</v>
      </c>
      <c r="E293" s="166" t="s">
        <v>191</v>
      </c>
      <c r="F293" s="84">
        <f>SUM(G293:H293)</f>
        <v>1</v>
      </c>
      <c r="G293" s="84">
        <v>1</v>
      </c>
      <c r="H293" s="84"/>
      <c r="I293" s="84"/>
    </row>
    <row r="294" spans="1:9" x14ac:dyDescent="0.2">
      <c r="B294" s="263" t="s">
        <v>332</v>
      </c>
      <c r="C294" s="263"/>
      <c r="D294" s="263"/>
      <c r="E294" s="263"/>
      <c r="F294" s="164">
        <f>SUM(F291:F293)</f>
        <v>5</v>
      </c>
      <c r="G294" s="164">
        <f>SUM(G291:G293)</f>
        <v>4</v>
      </c>
      <c r="H294" s="164">
        <f>SUM(H291:H293)</f>
        <v>1</v>
      </c>
      <c r="I294" s="161">
        <f>SUM(I291:I293)</f>
        <v>0</v>
      </c>
    </row>
    <row r="295" spans="1:9" ht="12.75" customHeight="1" x14ac:dyDescent="0.2">
      <c r="B295" s="162" t="s">
        <v>56</v>
      </c>
      <c r="C295" s="262" t="s">
        <v>132</v>
      </c>
      <c r="D295" s="262"/>
      <c r="E295" s="262"/>
      <c r="F295" s="262"/>
      <c r="G295" s="262"/>
      <c r="H295" s="262"/>
      <c r="I295" s="262"/>
    </row>
    <row r="296" spans="1:9" ht="12.75" customHeight="1" x14ac:dyDescent="0.2">
      <c r="B296" s="162" t="s">
        <v>67</v>
      </c>
      <c r="C296" s="262" t="s">
        <v>133</v>
      </c>
      <c r="D296" s="262"/>
      <c r="E296" s="262"/>
      <c r="F296" s="262"/>
      <c r="G296" s="262"/>
      <c r="H296" s="262"/>
      <c r="I296" s="262"/>
    </row>
    <row r="297" spans="1:9" ht="22.5" customHeight="1" x14ac:dyDescent="0.2">
      <c r="B297" s="261" t="s">
        <v>308</v>
      </c>
      <c r="C297" s="261" t="s">
        <v>309</v>
      </c>
      <c r="D297" s="261" t="s">
        <v>310</v>
      </c>
      <c r="E297" s="261" t="s">
        <v>366</v>
      </c>
      <c r="F297" s="261" t="s">
        <v>312</v>
      </c>
      <c r="G297" s="261" t="s">
        <v>313</v>
      </c>
      <c r="H297" s="261"/>
      <c r="I297" s="261" t="s">
        <v>314</v>
      </c>
    </row>
    <row r="298" spans="1:9" ht="15" customHeight="1" x14ac:dyDescent="0.2">
      <c r="A298" s="49" t="s">
        <v>510</v>
      </c>
      <c r="B298" s="261"/>
      <c r="C298" s="261"/>
      <c r="D298" s="261"/>
      <c r="E298" s="261"/>
      <c r="F298" s="261"/>
      <c r="G298" s="160" t="s">
        <v>315</v>
      </c>
      <c r="H298" s="160" t="s">
        <v>0</v>
      </c>
      <c r="I298" s="261"/>
    </row>
    <row r="299" spans="1:9" ht="16.5" customHeight="1" x14ac:dyDescent="0.2">
      <c r="B299" s="166">
        <v>329</v>
      </c>
      <c r="C299" s="119" t="s">
        <v>335</v>
      </c>
      <c r="D299" s="124" t="s">
        <v>417</v>
      </c>
      <c r="E299" s="161" t="s">
        <v>189</v>
      </c>
      <c r="F299" s="84">
        <f>SUM(G299:H299)</f>
        <v>1</v>
      </c>
      <c r="G299" s="84"/>
      <c r="H299" s="84">
        <v>1</v>
      </c>
      <c r="I299" s="166"/>
    </row>
    <row r="300" spans="1:9" ht="17.25" customHeight="1" x14ac:dyDescent="0.2">
      <c r="B300" s="122" t="s">
        <v>684</v>
      </c>
      <c r="C300" s="97" t="s">
        <v>68</v>
      </c>
      <c r="D300" s="124" t="s">
        <v>418</v>
      </c>
      <c r="E300" s="84" t="s">
        <v>190</v>
      </c>
      <c r="F300" s="84">
        <f>SUM(G300:H300)</f>
        <v>43</v>
      </c>
      <c r="G300" s="126">
        <v>43</v>
      </c>
      <c r="H300" s="107"/>
      <c r="I300" s="84"/>
    </row>
    <row r="301" spans="1:9" x14ac:dyDescent="0.2">
      <c r="B301" s="161">
        <v>373</v>
      </c>
      <c r="C301" s="119" t="s">
        <v>352</v>
      </c>
      <c r="D301" s="124" t="s">
        <v>419</v>
      </c>
      <c r="E301" s="161" t="s">
        <v>191</v>
      </c>
      <c r="F301" s="84">
        <f>SUM(G301:H301)</f>
        <v>1</v>
      </c>
      <c r="G301" s="84">
        <v>1</v>
      </c>
      <c r="H301" s="84"/>
      <c r="I301" s="84"/>
    </row>
    <row r="302" spans="1:9" x14ac:dyDescent="0.2">
      <c r="B302" s="263" t="s">
        <v>332</v>
      </c>
      <c r="C302" s="263"/>
      <c r="D302" s="263"/>
      <c r="E302" s="263"/>
      <c r="F302" s="164">
        <f>SUM(F299:F301)</f>
        <v>45</v>
      </c>
      <c r="G302" s="164">
        <f>SUM(G299:G301)</f>
        <v>44</v>
      </c>
      <c r="H302" s="164">
        <f>SUM(H299:H301)</f>
        <v>1</v>
      </c>
      <c r="I302" s="164">
        <f>SUM(I299:I301)</f>
        <v>0</v>
      </c>
    </row>
    <row r="303" spans="1:9" ht="18.75" customHeight="1" x14ac:dyDescent="0.2">
      <c r="B303" s="264" t="s">
        <v>330</v>
      </c>
      <c r="C303" s="264"/>
      <c r="D303" s="264"/>
      <c r="E303" s="264"/>
      <c r="F303" s="162">
        <f>F302+F294+F286+F278+F270+F261+F254+F244</f>
        <v>96</v>
      </c>
      <c r="G303" s="162">
        <f>G302+G294+G286+G278+G270+G261+G254+G244</f>
        <v>83</v>
      </c>
      <c r="H303" s="162">
        <f>H302+H294+H286+H278+H270+H261+H254+H244</f>
        <v>13</v>
      </c>
      <c r="I303" s="162">
        <f>I302+I294+I286+I278+I270+I261+I254+I244</f>
        <v>0</v>
      </c>
    </row>
    <row r="304" spans="1:9" ht="12.75" customHeight="1" x14ac:dyDescent="0.2">
      <c r="B304" s="162" t="s">
        <v>59</v>
      </c>
      <c r="C304" s="262" t="s">
        <v>134</v>
      </c>
      <c r="D304" s="262"/>
      <c r="E304" s="262"/>
      <c r="F304" s="262"/>
      <c r="G304" s="262"/>
      <c r="H304" s="262"/>
      <c r="I304" s="262"/>
    </row>
    <row r="305" spans="2:9" ht="12.75" customHeight="1" x14ac:dyDescent="0.2">
      <c r="B305" s="162" t="s">
        <v>59</v>
      </c>
      <c r="C305" s="262" t="s">
        <v>307</v>
      </c>
      <c r="D305" s="262"/>
      <c r="E305" s="262"/>
      <c r="F305" s="262"/>
      <c r="G305" s="262"/>
      <c r="H305" s="262"/>
      <c r="I305" s="262"/>
    </row>
    <row r="306" spans="2:9" ht="24" customHeight="1" x14ac:dyDescent="0.2">
      <c r="B306" s="261" t="s">
        <v>308</v>
      </c>
      <c r="C306" s="261" t="s">
        <v>309</v>
      </c>
      <c r="D306" s="261" t="s">
        <v>310</v>
      </c>
      <c r="E306" s="261" t="s">
        <v>366</v>
      </c>
      <c r="F306" s="261" t="s">
        <v>312</v>
      </c>
      <c r="G306" s="261" t="s">
        <v>313</v>
      </c>
      <c r="H306" s="261"/>
      <c r="I306" s="261" t="s">
        <v>314</v>
      </c>
    </row>
    <row r="307" spans="2:9" x14ac:dyDescent="0.2">
      <c r="B307" s="261"/>
      <c r="C307" s="261"/>
      <c r="D307" s="261"/>
      <c r="E307" s="261"/>
      <c r="F307" s="261"/>
      <c r="G307" s="160" t="s">
        <v>315</v>
      </c>
      <c r="H307" s="160" t="s">
        <v>0</v>
      </c>
      <c r="I307" s="261"/>
    </row>
    <row r="308" spans="2:9" ht="18" x14ac:dyDescent="0.2">
      <c r="B308" s="166">
        <v>374</v>
      </c>
      <c r="C308" s="119" t="s">
        <v>340</v>
      </c>
      <c r="D308" s="124" t="s">
        <v>584</v>
      </c>
      <c r="E308" s="161" t="s">
        <v>189</v>
      </c>
      <c r="F308" s="84">
        <f>SUM(G308:H308)</f>
        <v>1</v>
      </c>
      <c r="G308" s="84"/>
      <c r="H308" s="84">
        <v>1</v>
      </c>
      <c r="I308" s="127" t="s">
        <v>329</v>
      </c>
    </row>
    <row r="309" spans="2:9" x14ac:dyDescent="0.2">
      <c r="B309" s="166">
        <v>375</v>
      </c>
      <c r="C309" s="119" t="s">
        <v>596</v>
      </c>
      <c r="D309" s="124" t="s">
        <v>420</v>
      </c>
      <c r="E309" s="166" t="s">
        <v>190</v>
      </c>
      <c r="F309" s="84">
        <f>SUM(G309:H309)</f>
        <v>1</v>
      </c>
      <c r="G309" s="84">
        <v>1</v>
      </c>
      <c r="H309" s="84"/>
      <c r="I309" s="84"/>
    </row>
    <row r="310" spans="2:9" x14ac:dyDescent="0.2">
      <c r="B310" s="166">
        <v>376</v>
      </c>
      <c r="C310" s="5" t="s">
        <v>57</v>
      </c>
      <c r="D310" s="124" t="s">
        <v>420</v>
      </c>
      <c r="E310" s="166" t="s">
        <v>190</v>
      </c>
      <c r="F310" s="84">
        <f>SUM(G310:H310)</f>
        <v>1</v>
      </c>
      <c r="G310" s="84">
        <v>1</v>
      </c>
      <c r="H310" s="84"/>
      <c r="I310" s="84"/>
    </row>
    <row r="311" spans="2:9" x14ac:dyDescent="0.2">
      <c r="B311" s="166">
        <v>377</v>
      </c>
      <c r="C311" s="119" t="s">
        <v>352</v>
      </c>
      <c r="D311" s="124" t="s">
        <v>421</v>
      </c>
      <c r="E311" s="166" t="s">
        <v>191</v>
      </c>
      <c r="F311" s="84">
        <f>SUM(G311:H311)</f>
        <v>1</v>
      </c>
      <c r="G311" s="126">
        <v>1</v>
      </c>
      <c r="H311" s="107"/>
      <c r="I311" s="84"/>
    </row>
    <row r="312" spans="2:9" x14ac:dyDescent="0.2">
      <c r="B312" s="161">
        <v>378</v>
      </c>
      <c r="C312" s="90" t="s">
        <v>25</v>
      </c>
      <c r="D312" s="124" t="s">
        <v>421</v>
      </c>
      <c r="E312" s="166" t="s">
        <v>191</v>
      </c>
      <c r="F312" s="84">
        <f>SUM(G312:H312)</f>
        <v>1</v>
      </c>
      <c r="G312" s="84">
        <v>1</v>
      </c>
      <c r="H312" s="86"/>
      <c r="I312" s="164"/>
    </row>
    <row r="313" spans="2:9" x14ac:dyDescent="0.2">
      <c r="B313" s="263" t="s">
        <v>331</v>
      </c>
      <c r="C313" s="263"/>
      <c r="D313" s="263"/>
      <c r="E313" s="263"/>
      <c r="F313" s="164">
        <f>SUM(F308:F312)</f>
        <v>5</v>
      </c>
      <c r="G313" s="164">
        <f>SUM(G308:G312)</f>
        <v>4</v>
      </c>
      <c r="H313" s="164">
        <f>SUM(H308:H311)</f>
        <v>1</v>
      </c>
      <c r="I313" s="164">
        <f>SUM(I308:I312)</f>
        <v>0</v>
      </c>
    </row>
    <row r="314" spans="2:9" x14ac:dyDescent="0.2">
      <c r="B314" s="267" t="s">
        <v>365</v>
      </c>
      <c r="C314" s="267"/>
      <c r="D314" s="267"/>
      <c r="E314" s="267"/>
      <c r="F314" s="267"/>
      <c r="G314" s="267"/>
      <c r="H314" s="267"/>
      <c r="I314" s="267"/>
    </row>
    <row r="315" spans="2:9" ht="12.75" customHeight="1" x14ac:dyDescent="0.2">
      <c r="B315" s="162" t="s">
        <v>59</v>
      </c>
      <c r="C315" s="262" t="s">
        <v>135</v>
      </c>
      <c r="D315" s="262"/>
      <c r="E315" s="262"/>
      <c r="F315" s="262"/>
      <c r="G315" s="262"/>
      <c r="H315" s="262"/>
      <c r="I315" s="262"/>
    </row>
    <row r="316" spans="2:9" ht="12.75" customHeight="1" x14ac:dyDescent="0.2">
      <c r="B316" s="162" t="s">
        <v>69</v>
      </c>
      <c r="C316" s="262" t="s">
        <v>136</v>
      </c>
      <c r="D316" s="262"/>
      <c r="E316" s="262"/>
      <c r="F316" s="262"/>
      <c r="G316" s="262"/>
      <c r="H316" s="262"/>
      <c r="I316" s="262"/>
    </row>
    <row r="317" spans="2:9" ht="24.75" customHeight="1" x14ac:dyDescent="0.2">
      <c r="B317" s="261" t="s">
        <v>308</v>
      </c>
      <c r="C317" s="261" t="s">
        <v>309</v>
      </c>
      <c r="D317" s="261" t="s">
        <v>310</v>
      </c>
      <c r="E317" s="261" t="s">
        <v>366</v>
      </c>
      <c r="F317" s="261" t="s">
        <v>312</v>
      </c>
      <c r="G317" s="261" t="s">
        <v>313</v>
      </c>
      <c r="H317" s="261"/>
      <c r="I317" s="261" t="s">
        <v>314</v>
      </c>
    </row>
    <row r="318" spans="2:9" x14ac:dyDescent="0.2">
      <c r="B318" s="261"/>
      <c r="C318" s="261"/>
      <c r="D318" s="261"/>
      <c r="E318" s="261"/>
      <c r="F318" s="261"/>
      <c r="G318" s="160" t="s">
        <v>315</v>
      </c>
      <c r="H318" s="160" t="s">
        <v>0</v>
      </c>
      <c r="I318" s="261"/>
    </row>
    <row r="319" spans="2:9" x14ac:dyDescent="0.2">
      <c r="B319" s="166">
        <v>379</v>
      </c>
      <c r="C319" s="119" t="s">
        <v>335</v>
      </c>
      <c r="D319" s="124" t="s">
        <v>422</v>
      </c>
      <c r="E319" s="161" t="s">
        <v>189</v>
      </c>
      <c r="F319" s="84">
        <f>SUM(G319:H319)</f>
        <v>1</v>
      </c>
      <c r="G319" s="84"/>
      <c r="H319" s="84">
        <v>1</v>
      </c>
      <c r="I319" s="166"/>
    </row>
    <row r="320" spans="2:9" x14ac:dyDescent="0.2">
      <c r="B320" s="161" t="s">
        <v>685</v>
      </c>
      <c r="C320" s="119" t="s">
        <v>596</v>
      </c>
      <c r="D320" s="124" t="s">
        <v>423</v>
      </c>
      <c r="E320" s="166" t="s">
        <v>190</v>
      </c>
      <c r="F320" s="84">
        <f>SUM(G320:H320)</f>
        <v>4</v>
      </c>
      <c r="G320" s="84">
        <v>4</v>
      </c>
      <c r="H320" s="201"/>
      <c r="I320" s="84"/>
    </row>
    <row r="321" spans="2:9" ht="15" customHeight="1" x14ac:dyDescent="0.2">
      <c r="B321" s="122" t="s">
        <v>686</v>
      </c>
      <c r="C321" s="97" t="s">
        <v>57</v>
      </c>
      <c r="D321" s="124" t="s">
        <v>423</v>
      </c>
      <c r="E321" s="84" t="s">
        <v>190</v>
      </c>
      <c r="F321" s="84">
        <f>SUM(G321:H321)</f>
        <v>12</v>
      </c>
      <c r="G321" s="84">
        <v>8</v>
      </c>
      <c r="H321" s="201">
        <v>4</v>
      </c>
      <c r="I321" s="84"/>
    </row>
    <row r="322" spans="2:9" s="135" customFormat="1" ht="15" customHeight="1" x14ac:dyDescent="0.2">
      <c r="B322" s="122" t="s">
        <v>687</v>
      </c>
      <c r="C322" s="159" t="s">
        <v>31</v>
      </c>
      <c r="D322" s="124" t="s">
        <v>528</v>
      </c>
      <c r="E322" s="84" t="s">
        <v>191</v>
      </c>
      <c r="F322" s="84">
        <f>SUM(G322:H322)</f>
        <v>1</v>
      </c>
      <c r="G322" s="126">
        <v>1</v>
      </c>
      <c r="H322" s="84"/>
      <c r="I322" s="162"/>
    </row>
    <row r="323" spans="2:9" x14ac:dyDescent="0.2">
      <c r="B323" s="263" t="s">
        <v>332</v>
      </c>
      <c r="C323" s="263"/>
      <c r="D323" s="263"/>
      <c r="E323" s="263"/>
      <c r="F323" s="164">
        <f>SUM(F319:F322)</f>
        <v>18</v>
      </c>
      <c r="G323" s="164">
        <f>SUM(G319:G322)</f>
        <v>13</v>
      </c>
      <c r="H323" s="164">
        <f>SUM(H319:H322)</f>
        <v>5</v>
      </c>
      <c r="I323" s="164">
        <f>SUM(I319:I321)</f>
        <v>0</v>
      </c>
    </row>
    <row r="324" spans="2:9" ht="12.75" customHeight="1" x14ac:dyDescent="0.2">
      <c r="B324" s="162" t="s">
        <v>59</v>
      </c>
      <c r="C324" s="262" t="s">
        <v>137</v>
      </c>
      <c r="D324" s="262"/>
      <c r="E324" s="262"/>
      <c r="F324" s="262"/>
      <c r="G324" s="262"/>
      <c r="H324" s="262"/>
      <c r="I324" s="262"/>
    </row>
    <row r="325" spans="2:9" ht="12.75" customHeight="1" x14ac:dyDescent="0.2">
      <c r="B325" s="162" t="s">
        <v>70</v>
      </c>
      <c r="C325" s="262" t="s">
        <v>138</v>
      </c>
      <c r="D325" s="262"/>
      <c r="E325" s="262"/>
      <c r="F325" s="262"/>
      <c r="G325" s="262"/>
      <c r="H325" s="262"/>
      <c r="I325" s="262"/>
    </row>
    <row r="326" spans="2:9" ht="24" customHeight="1" x14ac:dyDescent="0.2">
      <c r="B326" s="261" t="s">
        <v>308</v>
      </c>
      <c r="C326" s="261" t="s">
        <v>309</v>
      </c>
      <c r="D326" s="261" t="s">
        <v>310</v>
      </c>
      <c r="E326" s="261" t="s">
        <v>366</v>
      </c>
      <c r="F326" s="261" t="s">
        <v>312</v>
      </c>
      <c r="G326" s="261" t="s">
        <v>313</v>
      </c>
      <c r="H326" s="261"/>
      <c r="I326" s="261" t="s">
        <v>314</v>
      </c>
    </row>
    <row r="327" spans="2:9" ht="14.25" customHeight="1" x14ac:dyDescent="0.2">
      <c r="B327" s="261"/>
      <c r="C327" s="261"/>
      <c r="D327" s="261"/>
      <c r="E327" s="261"/>
      <c r="F327" s="261"/>
      <c r="G327" s="160" t="s">
        <v>315</v>
      </c>
      <c r="H327" s="160" t="s">
        <v>0</v>
      </c>
      <c r="I327" s="261"/>
    </row>
    <row r="328" spans="2:9" x14ac:dyDescent="0.2">
      <c r="B328" s="166">
        <v>397</v>
      </c>
      <c r="C328" s="119" t="s">
        <v>335</v>
      </c>
      <c r="D328" s="124" t="s">
        <v>424</v>
      </c>
      <c r="E328" s="161" t="s">
        <v>189</v>
      </c>
      <c r="F328" s="84">
        <f>SUM(G328:H328)</f>
        <v>1</v>
      </c>
      <c r="G328" s="84"/>
      <c r="H328" s="84">
        <v>1</v>
      </c>
      <c r="I328" s="166"/>
    </row>
    <row r="329" spans="2:9" x14ac:dyDescent="0.2">
      <c r="B329" s="161" t="s">
        <v>688</v>
      </c>
      <c r="C329" s="5" t="s">
        <v>57</v>
      </c>
      <c r="D329" s="124" t="s">
        <v>425</v>
      </c>
      <c r="E329" s="166" t="s">
        <v>190</v>
      </c>
      <c r="F329" s="84">
        <f>SUM(G329:H329)</f>
        <v>5</v>
      </c>
      <c r="G329" s="84">
        <v>5</v>
      </c>
      <c r="H329" s="107"/>
      <c r="I329" s="84"/>
    </row>
    <row r="330" spans="2:9" x14ac:dyDescent="0.2">
      <c r="B330" s="263" t="s">
        <v>332</v>
      </c>
      <c r="C330" s="263"/>
      <c r="D330" s="263"/>
      <c r="E330" s="263"/>
      <c r="F330" s="164">
        <f>SUM(F328:F329)</f>
        <v>6</v>
      </c>
      <c r="G330" s="164">
        <f>SUM(G328:G329)</f>
        <v>5</v>
      </c>
      <c r="H330" s="164">
        <f>SUM(H328:H329)</f>
        <v>1</v>
      </c>
      <c r="I330" s="164">
        <f>SUM(I328:I329)</f>
        <v>0</v>
      </c>
    </row>
    <row r="331" spans="2:9" ht="12.75" customHeight="1" x14ac:dyDescent="0.2">
      <c r="B331" s="162" t="s">
        <v>59</v>
      </c>
      <c r="C331" s="262" t="s">
        <v>137</v>
      </c>
      <c r="D331" s="262"/>
      <c r="E331" s="262"/>
      <c r="F331" s="262"/>
      <c r="G331" s="262"/>
      <c r="H331" s="262"/>
      <c r="I331" s="262"/>
    </row>
    <row r="332" spans="2:9" ht="12.75" customHeight="1" x14ac:dyDescent="0.2">
      <c r="B332" s="162" t="s">
        <v>72</v>
      </c>
      <c r="C332" s="262" t="s">
        <v>139</v>
      </c>
      <c r="D332" s="262"/>
      <c r="E332" s="262"/>
      <c r="F332" s="262"/>
      <c r="G332" s="262"/>
      <c r="H332" s="262"/>
      <c r="I332" s="262"/>
    </row>
    <row r="333" spans="2:9" ht="25.5" customHeight="1" x14ac:dyDescent="0.2">
      <c r="B333" s="261" t="s">
        <v>308</v>
      </c>
      <c r="C333" s="261" t="s">
        <v>309</v>
      </c>
      <c r="D333" s="261" t="s">
        <v>310</v>
      </c>
      <c r="E333" s="261" t="s">
        <v>366</v>
      </c>
      <c r="F333" s="261" t="s">
        <v>312</v>
      </c>
      <c r="G333" s="261" t="s">
        <v>313</v>
      </c>
      <c r="H333" s="261"/>
      <c r="I333" s="261" t="s">
        <v>314</v>
      </c>
    </row>
    <row r="334" spans="2:9" x14ac:dyDescent="0.2">
      <c r="B334" s="261"/>
      <c r="C334" s="261"/>
      <c r="D334" s="261"/>
      <c r="E334" s="261"/>
      <c r="F334" s="261"/>
      <c r="G334" s="160" t="s">
        <v>315</v>
      </c>
      <c r="H334" s="160" t="s">
        <v>0</v>
      </c>
      <c r="I334" s="261"/>
    </row>
    <row r="335" spans="2:9" x14ac:dyDescent="0.2">
      <c r="B335" s="166">
        <v>403</v>
      </c>
      <c r="C335" s="119" t="s">
        <v>335</v>
      </c>
      <c r="D335" s="124" t="s">
        <v>426</v>
      </c>
      <c r="E335" s="161" t="s">
        <v>189</v>
      </c>
      <c r="F335" s="84">
        <f>SUM(G335:H335)</f>
        <v>1</v>
      </c>
      <c r="G335" s="84"/>
      <c r="H335" s="84">
        <v>1</v>
      </c>
      <c r="I335" s="166"/>
    </row>
    <row r="336" spans="2:9" x14ac:dyDescent="0.2">
      <c r="B336" s="161" t="s">
        <v>689</v>
      </c>
      <c r="C336" s="5" t="s">
        <v>57</v>
      </c>
      <c r="D336" s="124" t="s">
        <v>427</v>
      </c>
      <c r="E336" s="166" t="s">
        <v>190</v>
      </c>
      <c r="F336" s="84">
        <f>SUM(G336:H336)</f>
        <v>6</v>
      </c>
      <c r="G336" s="126">
        <v>6</v>
      </c>
      <c r="H336" s="107"/>
      <c r="I336" s="84"/>
    </row>
    <row r="337" spans="2:9" x14ac:dyDescent="0.2">
      <c r="B337" s="263" t="s">
        <v>332</v>
      </c>
      <c r="C337" s="263"/>
      <c r="D337" s="263"/>
      <c r="E337" s="263"/>
      <c r="F337" s="164">
        <f>SUM(F335:F336)</f>
        <v>7</v>
      </c>
      <c r="G337" s="164">
        <f>SUM(G335:G336)</f>
        <v>6</v>
      </c>
      <c r="H337" s="164">
        <f>SUM(H335:H336)</f>
        <v>1</v>
      </c>
      <c r="I337" s="164">
        <f>SUM(I335:I336)</f>
        <v>0</v>
      </c>
    </row>
    <row r="338" spans="2:9" ht="12.75" customHeight="1" x14ac:dyDescent="0.2">
      <c r="B338" s="162" t="s">
        <v>59</v>
      </c>
      <c r="C338" s="262" t="s">
        <v>140</v>
      </c>
      <c r="D338" s="262"/>
      <c r="E338" s="262"/>
      <c r="F338" s="262"/>
      <c r="G338" s="262"/>
      <c r="H338" s="262"/>
      <c r="I338" s="262"/>
    </row>
    <row r="339" spans="2:9" ht="12.75" customHeight="1" x14ac:dyDescent="0.2">
      <c r="B339" s="162" t="s">
        <v>71</v>
      </c>
      <c r="C339" s="262" t="s">
        <v>141</v>
      </c>
      <c r="D339" s="262"/>
      <c r="E339" s="262"/>
      <c r="F339" s="262"/>
      <c r="G339" s="262"/>
      <c r="H339" s="262"/>
      <c r="I339" s="262"/>
    </row>
    <row r="340" spans="2:9" ht="24.75" customHeight="1" x14ac:dyDescent="0.2">
      <c r="B340" s="261" t="s">
        <v>308</v>
      </c>
      <c r="C340" s="261" t="s">
        <v>309</v>
      </c>
      <c r="D340" s="261" t="s">
        <v>310</v>
      </c>
      <c r="E340" s="261" t="s">
        <v>366</v>
      </c>
      <c r="F340" s="261" t="s">
        <v>312</v>
      </c>
      <c r="G340" s="261" t="s">
        <v>313</v>
      </c>
      <c r="H340" s="261"/>
      <c r="I340" s="261" t="s">
        <v>314</v>
      </c>
    </row>
    <row r="341" spans="2:9" ht="14.25" customHeight="1" x14ac:dyDescent="0.2">
      <c r="B341" s="261"/>
      <c r="C341" s="261"/>
      <c r="D341" s="261"/>
      <c r="E341" s="261"/>
      <c r="F341" s="261"/>
      <c r="G341" s="160" t="s">
        <v>315</v>
      </c>
      <c r="H341" s="160" t="s">
        <v>0</v>
      </c>
      <c r="I341" s="261"/>
    </row>
    <row r="342" spans="2:9" x14ac:dyDescent="0.2">
      <c r="B342" s="166">
        <v>410</v>
      </c>
      <c r="C342" s="119" t="s">
        <v>335</v>
      </c>
      <c r="D342" s="124" t="s">
        <v>428</v>
      </c>
      <c r="E342" s="161" t="s">
        <v>189</v>
      </c>
      <c r="F342" s="84">
        <f>SUM(G342:H342)</f>
        <v>1</v>
      </c>
      <c r="G342" s="84"/>
      <c r="H342" s="84">
        <v>1</v>
      </c>
      <c r="I342" s="166"/>
    </row>
    <row r="343" spans="2:9" ht="15.75" customHeight="1" x14ac:dyDescent="0.2">
      <c r="B343" s="122" t="s">
        <v>690</v>
      </c>
      <c r="C343" s="97" t="s">
        <v>57</v>
      </c>
      <c r="D343" s="124" t="s">
        <v>429</v>
      </c>
      <c r="E343" s="84" t="s">
        <v>190</v>
      </c>
      <c r="F343" s="84">
        <f>SUM(G343:H343)</f>
        <v>6</v>
      </c>
      <c r="G343" s="84">
        <v>6</v>
      </c>
      <c r="H343" s="84"/>
      <c r="I343" s="84"/>
    </row>
    <row r="344" spans="2:9" x14ac:dyDescent="0.2">
      <c r="B344" s="263" t="s">
        <v>332</v>
      </c>
      <c r="C344" s="263"/>
      <c r="D344" s="263"/>
      <c r="E344" s="263"/>
      <c r="F344" s="164">
        <f>SUM(F342:F343)</f>
        <v>7</v>
      </c>
      <c r="G344" s="164">
        <f>SUM(G342:G343)</f>
        <v>6</v>
      </c>
      <c r="H344" s="164">
        <f>SUM(H342:H343)</f>
        <v>1</v>
      </c>
      <c r="I344" s="164">
        <f>SUM(I342:I343)</f>
        <v>0</v>
      </c>
    </row>
    <row r="345" spans="2:9" ht="12.75" customHeight="1" x14ac:dyDescent="0.2">
      <c r="B345" s="162" t="s">
        <v>59</v>
      </c>
      <c r="C345" s="262" t="s">
        <v>134</v>
      </c>
      <c r="D345" s="262"/>
      <c r="E345" s="262"/>
      <c r="F345" s="262"/>
      <c r="G345" s="262"/>
      <c r="H345" s="262"/>
      <c r="I345" s="262"/>
    </row>
    <row r="346" spans="2:9" ht="12.75" customHeight="1" x14ac:dyDescent="0.2">
      <c r="B346" s="162" t="s">
        <v>73</v>
      </c>
      <c r="C346" s="262" t="s">
        <v>142</v>
      </c>
      <c r="D346" s="262"/>
      <c r="E346" s="262"/>
      <c r="F346" s="262"/>
      <c r="G346" s="262"/>
      <c r="H346" s="262"/>
      <c r="I346" s="262"/>
    </row>
    <row r="347" spans="2:9" ht="22.5" customHeight="1" x14ac:dyDescent="0.2">
      <c r="B347" s="261" t="s">
        <v>308</v>
      </c>
      <c r="C347" s="261" t="s">
        <v>309</v>
      </c>
      <c r="D347" s="261" t="s">
        <v>310</v>
      </c>
      <c r="E347" s="261" t="s">
        <v>366</v>
      </c>
      <c r="F347" s="261" t="s">
        <v>312</v>
      </c>
      <c r="G347" s="261" t="s">
        <v>313</v>
      </c>
      <c r="H347" s="261"/>
      <c r="I347" s="261" t="s">
        <v>314</v>
      </c>
    </row>
    <row r="348" spans="2:9" x14ac:dyDescent="0.2">
      <c r="B348" s="261"/>
      <c r="C348" s="261"/>
      <c r="D348" s="261"/>
      <c r="E348" s="261"/>
      <c r="F348" s="261"/>
      <c r="G348" s="160" t="s">
        <v>315</v>
      </c>
      <c r="H348" s="160" t="s">
        <v>0</v>
      </c>
      <c r="I348" s="261"/>
    </row>
    <row r="349" spans="2:9" x14ac:dyDescent="0.2">
      <c r="B349" s="166">
        <v>417</v>
      </c>
      <c r="C349" s="119" t="s">
        <v>335</v>
      </c>
      <c r="D349" s="124" t="s">
        <v>430</v>
      </c>
      <c r="E349" s="161" t="s">
        <v>189</v>
      </c>
      <c r="F349" s="84">
        <f>SUM(G349:H349)</f>
        <v>1</v>
      </c>
      <c r="G349" s="84"/>
      <c r="H349" s="84">
        <v>1</v>
      </c>
      <c r="I349" s="166"/>
    </row>
    <row r="350" spans="2:9" ht="14.25" customHeight="1" x14ac:dyDescent="0.2">
      <c r="B350" s="122" t="s">
        <v>691</v>
      </c>
      <c r="C350" s="119" t="s">
        <v>596</v>
      </c>
      <c r="D350" s="124" t="s">
        <v>431</v>
      </c>
      <c r="E350" s="84" t="s">
        <v>190</v>
      </c>
      <c r="F350" s="84">
        <f>SUM(G350:H350)</f>
        <v>9</v>
      </c>
      <c r="G350" s="84">
        <v>6</v>
      </c>
      <c r="H350" s="201">
        <v>3</v>
      </c>
      <c r="I350" s="84"/>
    </row>
    <row r="351" spans="2:9" ht="15" customHeight="1" x14ac:dyDescent="0.2">
      <c r="B351" s="122" t="s">
        <v>692</v>
      </c>
      <c r="C351" s="90" t="s">
        <v>25</v>
      </c>
      <c r="D351" s="124" t="s">
        <v>432</v>
      </c>
      <c r="E351" s="166" t="s">
        <v>191</v>
      </c>
      <c r="F351" s="84">
        <f>SUM(G351:H351)</f>
        <v>1</v>
      </c>
      <c r="G351" s="84">
        <v>1</v>
      </c>
      <c r="H351" s="84"/>
      <c r="I351" s="84"/>
    </row>
    <row r="352" spans="2:9" x14ac:dyDescent="0.2">
      <c r="B352" s="263" t="s">
        <v>332</v>
      </c>
      <c r="C352" s="263"/>
      <c r="D352" s="263"/>
      <c r="E352" s="263"/>
      <c r="F352" s="164">
        <f>SUM(F349:F351)</f>
        <v>11</v>
      </c>
      <c r="G352" s="164">
        <f>SUM(G349:G351)</f>
        <v>7</v>
      </c>
      <c r="H352" s="164">
        <f>SUM(H349:H351)</f>
        <v>4</v>
      </c>
      <c r="I352" s="164">
        <f>SUM(I349:I351)</f>
        <v>0</v>
      </c>
    </row>
    <row r="353" spans="2:9" ht="12.75" customHeight="1" x14ac:dyDescent="0.2">
      <c r="B353" s="162" t="s">
        <v>59</v>
      </c>
      <c r="C353" s="262" t="s">
        <v>135</v>
      </c>
      <c r="D353" s="262"/>
      <c r="E353" s="262"/>
      <c r="F353" s="262"/>
      <c r="G353" s="262"/>
      <c r="H353" s="262"/>
      <c r="I353" s="262"/>
    </row>
    <row r="354" spans="2:9" ht="12.75" customHeight="1" x14ac:dyDescent="0.2">
      <c r="B354" s="162" t="s">
        <v>74</v>
      </c>
      <c r="C354" s="262" t="s">
        <v>143</v>
      </c>
      <c r="D354" s="262"/>
      <c r="E354" s="262"/>
      <c r="F354" s="262"/>
      <c r="G354" s="262"/>
      <c r="H354" s="262"/>
      <c r="I354" s="262"/>
    </row>
    <row r="355" spans="2:9" ht="22.5" customHeight="1" x14ac:dyDescent="0.2">
      <c r="B355" s="261" t="s">
        <v>308</v>
      </c>
      <c r="C355" s="261" t="s">
        <v>309</v>
      </c>
      <c r="D355" s="261" t="s">
        <v>310</v>
      </c>
      <c r="E355" s="261" t="s">
        <v>366</v>
      </c>
      <c r="F355" s="261" t="s">
        <v>312</v>
      </c>
      <c r="G355" s="261" t="s">
        <v>313</v>
      </c>
      <c r="H355" s="261"/>
      <c r="I355" s="261" t="s">
        <v>314</v>
      </c>
    </row>
    <row r="356" spans="2:9" x14ac:dyDescent="0.2">
      <c r="B356" s="261"/>
      <c r="C356" s="261"/>
      <c r="D356" s="261"/>
      <c r="E356" s="261"/>
      <c r="F356" s="261"/>
      <c r="G356" s="160" t="s">
        <v>315</v>
      </c>
      <c r="H356" s="160" t="s">
        <v>0</v>
      </c>
      <c r="I356" s="261"/>
    </row>
    <row r="357" spans="2:9" x14ac:dyDescent="0.2">
      <c r="B357" s="166">
        <v>428</v>
      </c>
      <c r="C357" s="119" t="s">
        <v>335</v>
      </c>
      <c r="D357" s="124" t="s">
        <v>433</v>
      </c>
      <c r="E357" s="161" t="s">
        <v>189</v>
      </c>
      <c r="F357" s="84">
        <f>SUM(G357:H357)</f>
        <v>1</v>
      </c>
      <c r="G357" s="84"/>
      <c r="H357" s="84">
        <v>1</v>
      </c>
      <c r="I357" s="166"/>
    </row>
    <row r="358" spans="2:9" x14ac:dyDescent="0.2">
      <c r="B358" s="161" t="s">
        <v>693</v>
      </c>
      <c r="C358" s="5" t="s">
        <v>57</v>
      </c>
      <c r="D358" s="124" t="s">
        <v>434</v>
      </c>
      <c r="E358" s="166" t="s">
        <v>190</v>
      </c>
      <c r="F358" s="84">
        <f>SUM(G358:H358)</f>
        <v>3</v>
      </c>
      <c r="G358" s="84">
        <v>2</v>
      </c>
      <c r="H358" s="201">
        <v>1</v>
      </c>
      <c r="I358" s="84"/>
    </row>
    <row r="359" spans="2:9" ht="15.75" customHeight="1" x14ac:dyDescent="0.2">
      <c r="B359" s="122" t="s">
        <v>694</v>
      </c>
      <c r="C359" s="97" t="s">
        <v>75</v>
      </c>
      <c r="D359" s="124" t="s">
        <v>434</v>
      </c>
      <c r="E359" s="84" t="s">
        <v>190</v>
      </c>
      <c r="F359" s="84">
        <f>SUM(G359:H359)</f>
        <v>4</v>
      </c>
      <c r="G359" s="84">
        <v>4</v>
      </c>
      <c r="H359" s="107"/>
      <c r="I359" s="84"/>
    </row>
    <row r="360" spans="2:9" s="138" customFormat="1" ht="15.75" customHeight="1" x14ac:dyDescent="0.2">
      <c r="B360" s="122" t="s">
        <v>695</v>
      </c>
      <c r="C360" s="97" t="s">
        <v>516</v>
      </c>
      <c r="D360" s="154" t="s">
        <v>434</v>
      </c>
      <c r="E360" s="152" t="s">
        <v>190</v>
      </c>
      <c r="F360" s="84">
        <f>SUM(G360:H360)</f>
        <v>1</v>
      </c>
      <c r="G360" s="84">
        <v>1</v>
      </c>
      <c r="H360" s="126"/>
      <c r="I360" s="84"/>
    </row>
    <row r="361" spans="2:9" x14ac:dyDescent="0.2">
      <c r="B361" s="166">
        <v>437</v>
      </c>
      <c r="C361" s="119" t="s">
        <v>351</v>
      </c>
      <c r="D361" s="124" t="s">
        <v>435</v>
      </c>
      <c r="E361" s="166" t="s">
        <v>191</v>
      </c>
      <c r="F361" s="84">
        <f>SUM(G361:H361)</f>
        <v>1</v>
      </c>
      <c r="G361" s="84">
        <v>1</v>
      </c>
      <c r="H361" s="84"/>
      <c r="I361" s="84"/>
    </row>
    <row r="362" spans="2:9" x14ac:dyDescent="0.2">
      <c r="B362" s="263" t="s">
        <v>332</v>
      </c>
      <c r="C362" s="263"/>
      <c r="D362" s="263"/>
      <c r="E362" s="263"/>
      <c r="F362" s="164">
        <f>SUM(F357:F361)</f>
        <v>10</v>
      </c>
      <c r="G362" s="164">
        <f>SUM(G357:G361)</f>
        <v>8</v>
      </c>
      <c r="H362" s="164">
        <f>SUM(H357:H361)</f>
        <v>2</v>
      </c>
      <c r="I362" s="164">
        <f>SUM(I357:I361)</f>
        <v>0</v>
      </c>
    </row>
    <row r="363" spans="2:9" ht="19.5" customHeight="1" x14ac:dyDescent="0.2">
      <c r="B363" s="264" t="s">
        <v>330</v>
      </c>
      <c r="C363" s="264"/>
      <c r="D363" s="264"/>
      <c r="E363" s="264"/>
      <c r="F363" s="162">
        <f>F362+F352+F344+F337+F330+F323+F313</f>
        <v>64</v>
      </c>
      <c r="G363" s="162">
        <f>G362+G352+G344+G337+G330+G323+G313</f>
        <v>49</v>
      </c>
      <c r="H363" s="162">
        <f>H362+H352+H344+H337+H330+H323+H313</f>
        <v>15</v>
      </c>
      <c r="I363" s="162">
        <f>I362+I352+I344+I337+I330+I323+I313</f>
        <v>0</v>
      </c>
    </row>
    <row r="364" spans="2:9" ht="12.75" customHeight="1" x14ac:dyDescent="0.2">
      <c r="B364" s="162" t="s">
        <v>60</v>
      </c>
      <c r="C364" s="262" t="s">
        <v>144</v>
      </c>
      <c r="D364" s="262"/>
      <c r="E364" s="262"/>
      <c r="F364" s="262"/>
      <c r="G364" s="262"/>
      <c r="H364" s="262"/>
      <c r="I364" s="262"/>
    </row>
    <row r="365" spans="2:9" ht="12.75" customHeight="1" x14ac:dyDescent="0.2">
      <c r="B365" s="162" t="s">
        <v>60</v>
      </c>
      <c r="C365" s="262" t="s">
        <v>8</v>
      </c>
      <c r="D365" s="262"/>
      <c r="E365" s="262"/>
      <c r="F365" s="262"/>
      <c r="G365" s="262"/>
      <c r="H365" s="262"/>
      <c r="I365" s="262"/>
    </row>
    <row r="366" spans="2:9" ht="24" customHeight="1" x14ac:dyDescent="0.2">
      <c r="B366" s="261" t="s">
        <v>308</v>
      </c>
      <c r="C366" s="261" t="s">
        <v>309</v>
      </c>
      <c r="D366" s="261" t="s">
        <v>310</v>
      </c>
      <c r="E366" s="261" t="s">
        <v>366</v>
      </c>
      <c r="F366" s="261" t="s">
        <v>312</v>
      </c>
      <c r="G366" s="261" t="s">
        <v>313</v>
      </c>
      <c r="H366" s="261"/>
      <c r="I366" s="261" t="s">
        <v>314</v>
      </c>
    </row>
    <row r="367" spans="2:9" x14ac:dyDescent="0.2">
      <c r="B367" s="261"/>
      <c r="C367" s="261"/>
      <c r="D367" s="261"/>
      <c r="E367" s="261"/>
      <c r="F367" s="261"/>
      <c r="G367" s="160" t="s">
        <v>315</v>
      </c>
      <c r="H367" s="160" t="s">
        <v>0</v>
      </c>
      <c r="I367" s="261"/>
    </row>
    <row r="368" spans="2:9" ht="18" x14ac:dyDescent="0.2">
      <c r="B368" s="166">
        <v>438</v>
      </c>
      <c r="C368" s="119" t="s">
        <v>340</v>
      </c>
      <c r="D368" s="124" t="s">
        <v>585</v>
      </c>
      <c r="E368" s="161" t="s">
        <v>189</v>
      </c>
      <c r="F368" s="84">
        <f>SUM(G368:H368)</f>
        <v>1</v>
      </c>
      <c r="G368" s="84"/>
      <c r="H368" s="84">
        <v>1</v>
      </c>
      <c r="I368" s="127" t="s">
        <v>329</v>
      </c>
    </row>
    <row r="369" spans="2:9" ht="12" customHeight="1" x14ac:dyDescent="0.2">
      <c r="B369" s="121" t="s">
        <v>696</v>
      </c>
      <c r="C369" s="5" t="s">
        <v>57</v>
      </c>
      <c r="D369" s="124" t="s">
        <v>436</v>
      </c>
      <c r="E369" s="166" t="s">
        <v>190</v>
      </c>
      <c r="F369" s="84">
        <f>SUM(G369:H369)</f>
        <v>1</v>
      </c>
      <c r="G369" s="84">
        <v>1</v>
      </c>
      <c r="H369" s="84"/>
      <c r="I369" s="5"/>
    </row>
    <row r="370" spans="2:9" ht="15.75" customHeight="1" x14ac:dyDescent="0.2">
      <c r="B370" s="121" t="s">
        <v>697</v>
      </c>
      <c r="C370" s="5" t="s">
        <v>31</v>
      </c>
      <c r="D370" s="124" t="s">
        <v>437</v>
      </c>
      <c r="E370" s="166" t="s">
        <v>191</v>
      </c>
      <c r="F370" s="84">
        <f>SUM(G370:H370)</f>
        <v>1</v>
      </c>
      <c r="G370" s="84">
        <v>1</v>
      </c>
      <c r="H370" s="84"/>
      <c r="I370" s="5"/>
    </row>
    <row r="371" spans="2:9" x14ac:dyDescent="0.2">
      <c r="B371" s="263" t="s">
        <v>331</v>
      </c>
      <c r="C371" s="263"/>
      <c r="D371" s="263"/>
      <c r="E371" s="263"/>
      <c r="F371" s="164">
        <f>SUM(F368:F370)</f>
        <v>3</v>
      </c>
      <c r="G371" s="164">
        <f>SUM(G368:G370)</f>
        <v>2</v>
      </c>
      <c r="H371" s="164">
        <f>SUM(H368:H370)</f>
        <v>1</v>
      </c>
      <c r="I371" s="164">
        <f>SUM(I368:I368)</f>
        <v>0</v>
      </c>
    </row>
    <row r="372" spans="2:9" x14ac:dyDescent="0.2">
      <c r="B372" s="267" t="s">
        <v>365</v>
      </c>
      <c r="C372" s="267"/>
      <c r="D372" s="267"/>
      <c r="E372" s="267"/>
      <c r="F372" s="267"/>
      <c r="G372" s="267"/>
      <c r="H372" s="267"/>
      <c r="I372" s="267"/>
    </row>
    <row r="373" spans="2:9" ht="12.75" customHeight="1" x14ac:dyDescent="0.2">
      <c r="B373" s="162" t="s">
        <v>60</v>
      </c>
      <c r="C373" s="262" t="s">
        <v>145</v>
      </c>
      <c r="D373" s="262"/>
      <c r="E373" s="262"/>
      <c r="F373" s="262"/>
      <c r="G373" s="262"/>
      <c r="H373" s="262"/>
      <c r="I373" s="262"/>
    </row>
    <row r="374" spans="2:9" ht="12.75" customHeight="1" x14ac:dyDescent="0.2">
      <c r="B374" s="162" t="s">
        <v>76</v>
      </c>
      <c r="C374" s="262" t="s">
        <v>146</v>
      </c>
      <c r="D374" s="262"/>
      <c r="E374" s="262"/>
      <c r="F374" s="262"/>
      <c r="G374" s="262"/>
      <c r="H374" s="262"/>
      <c r="I374" s="262"/>
    </row>
    <row r="375" spans="2:9" ht="21" customHeight="1" x14ac:dyDescent="0.2">
      <c r="B375" s="261" t="s">
        <v>308</v>
      </c>
      <c r="C375" s="261" t="s">
        <v>309</v>
      </c>
      <c r="D375" s="261" t="s">
        <v>310</v>
      </c>
      <c r="E375" s="261" t="s">
        <v>366</v>
      </c>
      <c r="F375" s="261" t="s">
        <v>312</v>
      </c>
      <c r="G375" s="261" t="s">
        <v>313</v>
      </c>
      <c r="H375" s="261"/>
      <c r="I375" s="261" t="s">
        <v>314</v>
      </c>
    </row>
    <row r="376" spans="2:9" x14ac:dyDescent="0.2">
      <c r="B376" s="261"/>
      <c r="C376" s="261"/>
      <c r="D376" s="261"/>
      <c r="E376" s="261"/>
      <c r="F376" s="261"/>
      <c r="G376" s="160" t="s">
        <v>315</v>
      </c>
      <c r="H376" s="160" t="s">
        <v>0</v>
      </c>
      <c r="I376" s="261"/>
    </row>
    <row r="377" spans="2:9" x14ac:dyDescent="0.2">
      <c r="B377" s="166">
        <v>441</v>
      </c>
      <c r="C377" s="119" t="s">
        <v>335</v>
      </c>
      <c r="D377" s="124" t="s">
        <v>438</v>
      </c>
      <c r="E377" s="161" t="s">
        <v>189</v>
      </c>
      <c r="F377" s="84">
        <f>SUM(G377:H377)</f>
        <v>1</v>
      </c>
      <c r="G377" s="84"/>
      <c r="H377" s="84">
        <v>1</v>
      </c>
      <c r="I377" s="166"/>
    </row>
    <row r="378" spans="2:9" x14ac:dyDescent="0.2">
      <c r="B378" s="161" t="s">
        <v>698</v>
      </c>
      <c r="C378" s="5" t="s">
        <v>57</v>
      </c>
      <c r="D378" s="124" t="s">
        <v>439</v>
      </c>
      <c r="E378" s="166" t="s">
        <v>190</v>
      </c>
      <c r="F378" s="84">
        <f>SUM(G378:H378)</f>
        <v>3</v>
      </c>
      <c r="G378" s="84">
        <v>3</v>
      </c>
      <c r="H378" s="84"/>
      <c r="I378" s="84"/>
    </row>
    <row r="379" spans="2:9" x14ac:dyDescent="0.2">
      <c r="B379" s="263" t="s">
        <v>332</v>
      </c>
      <c r="C379" s="263"/>
      <c r="D379" s="263"/>
      <c r="E379" s="263"/>
      <c r="F379" s="164">
        <f>SUM(F377:F378)</f>
        <v>4</v>
      </c>
      <c r="G379" s="164">
        <f>SUM(G377:G378)</f>
        <v>3</v>
      </c>
      <c r="H379" s="164">
        <f>SUM(H377:H378)</f>
        <v>1</v>
      </c>
      <c r="I379" s="164">
        <f>SUM(I377:I378)</f>
        <v>0</v>
      </c>
    </row>
    <row r="380" spans="2:9" ht="12.75" customHeight="1" x14ac:dyDescent="0.2">
      <c r="B380" s="162" t="s">
        <v>60</v>
      </c>
      <c r="C380" s="262" t="s">
        <v>145</v>
      </c>
      <c r="D380" s="262"/>
      <c r="E380" s="262"/>
      <c r="F380" s="262"/>
      <c r="G380" s="262"/>
      <c r="H380" s="262"/>
      <c r="I380" s="262"/>
    </row>
    <row r="381" spans="2:9" ht="28.5" customHeight="1" x14ac:dyDescent="0.2">
      <c r="B381" s="162" t="s">
        <v>77</v>
      </c>
      <c r="C381" s="266" t="s">
        <v>147</v>
      </c>
      <c r="D381" s="266"/>
      <c r="E381" s="266"/>
      <c r="F381" s="266"/>
      <c r="G381" s="266"/>
      <c r="H381" s="266"/>
      <c r="I381" s="266"/>
    </row>
    <row r="382" spans="2:9" ht="12.75" customHeight="1" x14ac:dyDescent="0.2">
      <c r="B382" s="261" t="s">
        <v>308</v>
      </c>
      <c r="C382" s="261" t="s">
        <v>309</v>
      </c>
      <c r="D382" s="261" t="s">
        <v>310</v>
      </c>
      <c r="E382" s="261" t="s">
        <v>366</v>
      </c>
      <c r="F382" s="261" t="s">
        <v>312</v>
      </c>
      <c r="G382" s="261" t="s">
        <v>313</v>
      </c>
      <c r="H382" s="261"/>
      <c r="I382" s="261" t="s">
        <v>314</v>
      </c>
    </row>
    <row r="383" spans="2:9" x14ac:dyDescent="0.2">
      <c r="B383" s="261"/>
      <c r="C383" s="261"/>
      <c r="D383" s="261"/>
      <c r="E383" s="261"/>
      <c r="F383" s="261"/>
      <c r="G383" s="261"/>
      <c r="H383" s="261"/>
      <c r="I383" s="261"/>
    </row>
    <row r="384" spans="2:9" x14ac:dyDescent="0.2">
      <c r="B384" s="261"/>
      <c r="C384" s="261"/>
      <c r="D384" s="261"/>
      <c r="E384" s="261"/>
      <c r="F384" s="261"/>
      <c r="G384" s="160" t="s">
        <v>315</v>
      </c>
      <c r="H384" s="160" t="s">
        <v>0</v>
      </c>
      <c r="I384" s="261"/>
    </row>
    <row r="385" spans="2:9" x14ac:dyDescent="0.2">
      <c r="B385" s="166">
        <v>445</v>
      </c>
      <c r="C385" s="119" t="s">
        <v>335</v>
      </c>
      <c r="D385" s="124" t="s">
        <v>440</v>
      </c>
      <c r="E385" s="161" t="s">
        <v>189</v>
      </c>
      <c r="F385" s="84">
        <f>SUM(G385:H385)</f>
        <v>1</v>
      </c>
      <c r="G385" s="84"/>
      <c r="H385" s="84">
        <v>1</v>
      </c>
      <c r="I385" s="166"/>
    </row>
    <row r="386" spans="2:9" ht="15.75" customHeight="1" x14ac:dyDescent="0.2">
      <c r="B386" s="122" t="s">
        <v>699</v>
      </c>
      <c r="C386" s="97" t="s">
        <v>57</v>
      </c>
      <c r="D386" s="124" t="s">
        <v>441</v>
      </c>
      <c r="E386" s="84" t="s">
        <v>190</v>
      </c>
      <c r="F386" s="84">
        <f>SUM(G386:H386)</f>
        <v>13</v>
      </c>
      <c r="G386" s="126">
        <v>9</v>
      </c>
      <c r="H386" s="201">
        <v>4</v>
      </c>
      <c r="I386" s="84"/>
    </row>
    <row r="387" spans="2:9" x14ac:dyDescent="0.2">
      <c r="B387" s="263" t="s">
        <v>332</v>
      </c>
      <c r="C387" s="263"/>
      <c r="D387" s="263"/>
      <c r="E387" s="263"/>
      <c r="F387" s="164">
        <f>SUM(F385:F386)</f>
        <v>14</v>
      </c>
      <c r="G387" s="164">
        <f>SUM(G385:G386)</f>
        <v>9</v>
      </c>
      <c r="H387" s="164">
        <f>SUM(H385:H386)</f>
        <v>5</v>
      </c>
      <c r="I387" s="164">
        <f>SUM(I385:I386)</f>
        <v>0</v>
      </c>
    </row>
    <row r="388" spans="2:9" ht="12.75" customHeight="1" x14ac:dyDescent="0.2">
      <c r="B388" s="162" t="s">
        <v>60</v>
      </c>
      <c r="C388" s="262" t="s">
        <v>148</v>
      </c>
      <c r="D388" s="262"/>
      <c r="E388" s="262"/>
      <c r="F388" s="262"/>
      <c r="G388" s="262"/>
      <c r="H388" s="262"/>
      <c r="I388" s="262"/>
    </row>
    <row r="389" spans="2:9" ht="12.75" customHeight="1" x14ac:dyDescent="0.2">
      <c r="B389" s="162" t="s">
        <v>78</v>
      </c>
      <c r="C389" s="262" t="s">
        <v>149</v>
      </c>
      <c r="D389" s="262"/>
      <c r="E389" s="262"/>
      <c r="F389" s="262"/>
      <c r="G389" s="262"/>
      <c r="H389" s="262"/>
      <c r="I389" s="262"/>
    </row>
    <row r="390" spans="2:9" ht="12.75" customHeight="1" x14ac:dyDescent="0.2">
      <c r="B390" s="261" t="s">
        <v>308</v>
      </c>
      <c r="C390" s="261" t="s">
        <v>309</v>
      </c>
      <c r="D390" s="261" t="s">
        <v>310</v>
      </c>
      <c r="E390" s="261" t="s">
        <v>366</v>
      </c>
      <c r="F390" s="261" t="s">
        <v>312</v>
      </c>
      <c r="G390" s="261" t="s">
        <v>313</v>
      </c>
      <c r="H390" s="261"/>
      <c r="I390" s="261" t="s">
        <v>314</v>
      </c>
    </row>
    <row r="391" spans="2:9" x14ac:dyDescent="0.2">
      <c r="B391" s="261"/>
      <c r="C391" s="261"/>
      <c r="D391" s="261"/>
      <c r="E391" s="261"/>
      <c r="F391" s="261"/>
      <c r="G391" s="261"/>
      <c r="H391" s="261"/>
      <c r="I391" s="261"/>
    </row>
    <row r="392" spans="2:9" x14ac:dyDescent="0.2">
      <c r="B392" s="261"/>
      <c r="C392" s="261"/>
      <c r="D392" s="261"/>
      <c r="E392" s="261"/>
      <c r="F392" s="261"/>
      <c r="G392" s="160" t="s">
        <v>315</v>
      </c>
      <c r="H392" s="160" t="s">
        <v>0</v>
      </c>
      <c r="I392" s="261"/>
    </row>
    <row r="393" spans="2:9" ht="15" customHeight="1" x14ac:dyDescent="0.2">
      <c r="B393" s="166">
        <v>459</v>
      </c>
      <c r="C393" s="119" t="s">
        <v>335</v>
      </c>
      <c r="D393" s="124" t="s">
        <v>442</v>
      </c>
      <c r="E393" s="161" t="s">
        <v>189</v>
      </c>
      <c r="F393" s="84">
        <f>SUM(G393:H393)</f>
        <v>1</v>
      </c>
      <c r="G393" s="84"/>
      <c r="H393" s="84">
        <v>1</v>
      </c>
      <c r="I393" s="166"/>
    </row>
    <row r="394" spans="2:9" ht="18" customHeight="1" x14ac:dyDescent="0.2">
      <c r="B394" s="122" t="s">
        <v>700</v>
      </c>
      <c r="C394" s="97" t="s">
        <v>57</v>
      </c>
      <c r="D394" s="124" t="s">
        <v>443</v>
      </c>
      <c r="E394" s="84" t="s">
        <v>190</v>
      </c>
      <c r="F394" s="84">
        <f>SUM(G394:H394)</f>
        <v>9</v>
      </c>
      <c r="G394" s="126">
        <v>8</v>
      </c>
      <c r="H394" s="201">
        <v>1</v>
      </c>
      <c r="I394" s="84"/>
    </row>
    <row r="395" spans="2:9" x14ac:dyDescent="0.2">
      <c r="B395" s="263" t="s">
        <v>332</v>
      </c>
      <c r="C395" s="263"/>
      <c r="D395" s="263"/>
      <c r="E395" s="263"/>
      <c r="F395" s="164">
        <f>SUM(F393:F394)</f>
        <v>10</v>
      </c>
      <c r="G395" s="164">
        <f>SUM(G393:G394)</f>
        <v>8</v>
      </c>
      <c r="H395" s="164">
        <f>SUM(H393:H394)</f>
        <v>2</v>
      </c>
      <c r="I395" s="164">
        <f>SUM(I393:I394)</f>
        <v>0</v>
      </c>
    </row>
    <row r="396" spans="2:9" ht="17.25" customHeight="1" x14ac:dyDescent="0.2">
      <c r="B396" s="264" t="s">
        <v>330</v>
      </c>
      <c r="C396" s="264"/>
      <c r="D396" s="264"/>
      <c r="E396" s="264"/>
      <c r="F396" s="162">
        <f>F395+F387+F379+F371</f>
        <v>31</v>
      </c>
      <c r="G396" s="162">
        <f>G395+G387+G379+G371</f>
        <v>22</v>
      </c>
      <c r="H396" s="162">
        <f>H395+H387+H379+H371</f>
        <v>9</v>
      </c>
      <c r="I396" s="162">
        <f>I395+I387+I379+I371</f>
        <v>0</v>
      </c>
    </row>
    <row r="397" spans="2:9" ht="17.25" customHeight="1" x14ac:dyDescent="0.2">
      <c r="B397" s="167"/>
      <c r="C397" s="167"/>
      <c r="D397" s="167"/>
      <c r="E397" s="167"/>
      <c r="F397" s="167"/>
      <c r="G397" s="167"/>
      <c r="H397" s="167"/>
      <c r="I397" s="167"/>
    </row>
    <row r="398" spans="2:9" ht="13.5" customHeight="1" x14ac:dyDescent="0.2">
      <c r="B398" s="162" t="s">
        <v>79</v>
      </c>
      <c r="C398" s="262" t="s">
        <v>150</v>
      </c>
      <c r="D398" s="262"/>
      <c r="E398" s="262"/>
      <c r="F398" s="262"/>
      <c r="G398" s="262"/>
      <c r="H398" s="262"/>
      <c r="I398" s="262"/>
    </row>
    <row r="399" spans="2:9" ht="12.75" customHeight="1" x14ac:dyDescent="0.2">
      <c r="B399" s="162" t="s">
        <v>79</v>
      </c>
      <c r="C399" s="262" t="s">
        <v>307</v>
      </c>
      <c r="D399" s="262"/>
      <c r="E399" s="262"/>
      <c r="F399" s="262"/>
      <c r="G399" s="262"/>
      <c r="H399" s="262"/>
      <c r="I399" s="262"/>
    </row>
    <row r="400" spans="2:9" ht="12.75" customHeight="1" x14ac:dyDescent="0.2">
      <c r="B400" s="261" t="s">
        <v>308</v>
      </c>
      <c r="C400" s="261" t="s">
        <v>309</v>
      </c>
      <c r="D400" s="261" t="s">
        <v>310</v>
      </c>
      <c r="E400" s="261" t="s">
        <v>366</v>
      </c>
      <c r="F400" s="261" t="s">
        <v>312</v>
      </c>
      <c r="G400" s="261" t="s">
        <v>313</v>
      </c>
      <c r="H400" s="261"/>
      <c r="I400" s="261" t="s">
        <v>314</v>
      </c>
    </row>
    <row r="401" spans="2:9" x14ac:dyDescent="0.2">
      <c r="B401" s="261"/>
      <c r="C401" s="261"/>
      <c r="D401" s="261"/>
      <c r="E401" s="261"/>
      <c r="F401" s="261"/>
      <c r="G401" s="261"/>
      <c r="H401" s="261"/>
      <c r="I401" s="261"/>
    </row>
    <row r="402" spans="2:9" x14ac:dyDescent="0.2">
      <c r="B402" s="261"/>
      <c r="C402" s="261"/>
      <c r="D402" s="261"/>
      <c r="E402" s="261"/>
      <c r="F402" s="261"/>
      <c r="G402" s="160" t="s">
        <v>315</v>
      </c>
      <c r="H402" s="160" t="s">
        <v>0</v>
      </c>
      <c r="I402" s="261"/>
    </row>
    <row r="403" spans="2:9" ht="18" x14ac:dyDescent="0.2">
      <c r="B403" s="166">
        <v>469</v>
      </c>
      <c r="C403" s="119" t="s">
        <v>340</v>
      </c>
      <c r="D403" s="124" t="s">
        <v>586</v>
      </c>
      <c r="E403" s="161" t="s">
        <v>189</v>
      </c>
      <c r="F403" s="84">
        <f>SUM(G403:H403)</f>
        <v>1</v>
      </c>
      <c r="G403" s="84"/>
      <c r="H403" s="84">
        <v>1</v>
      </c>
      <c r="I403" s="127" t="s">
        <v>329</v>
      </c>
    </row>
    <row r="404" spans="2:9" x14ac:dyDescent="0.2">
      <c r="B404" s="203" t="s">
        <v>701</v>
      </c>
      <c r="C404" s="190" t="s">
        <v>57</v>
      </c>
      <c r="D404" s="124" t="s">
        <v>444</v>
      </c>
      <c r="E404" s="166" t="s">
        <v>190</v>
      </c>
      <c r="F404" s="84">
        <f>SUM(G404:H404)</f>
        <v>1</v>
      </c>
      <c r="G404" s="84">
        <v>1</v>
      </c>
      <c r="H404" s="201"/>
      <c r="I404" s="84"/>
    </row>
    <row r="405" spans="2:9" x14ac:dyDescent="0.2">
      <c r="B405" s="166">
        <v>472</v>
      </c>
      <c r="C405" s="119" t="s">
        <v>9</v>
      </c>
      <c r="D405" s="124" t="s">
        <v>444</v>
      </c>
      <c r="E405" s="166" t="s">
        <v>190</v>
      </c>
      <c r="F405" s="84">
        <f>SUM(G405:H405)</f>
        <v>1</v>
      </c>
      <c r="G405" s="84">
        <v>1</v>
      </c>
      <c r="H405" s="84"/>
      <c r="I405" s="84"/>
    </row>
    <row r="406" spans="2:9" x14ac:dyDescent="0.2">
      <c r="B406" s="263" t="s">
        <v>331</v>
      </c>
      <c r="C406" s="263"/>
      <c r="D406" s="263"/>
      <c r="E406" s="263"/>
      <c r="F406" s="164">
        <f>SUM(F403:F405)</f>
        <v>3</v>
      </c>
      <c r="G406" s="164">
        <f>SUM(G403:G405)</f>
        <v>2</v>
      </c>
      <c r="H406" s="164">
        <f>SUM(H403:H405)</f>
        <v>1</v>
      </c>
      <c r="I406" s="164">
        <f>SUM(I403:I405)</f>
        <v>0</v>
      </c>
    </row>
    <row r="407" spans="2:9" x14ac:dyDescent="0.2">
      <c r="B407" s="267" t="s">
        <v>365</v>
      </c>
      <c r="C407" s="267"/>
      <c r="D407" s="267"/>
      <c r="E407" s="267"/>
      <c r="F407" s="267"/>
      <c r="G407" s="267"/>
      <c r="H407" s="267"/>
      <c r="I407" s="267"/>
    </row>
    <row r="408" spans="2:9" ht="12.75" customHeight="1" x14ac:dyDescent="0.2">
      <c r="B408" s="162" t="s">
        <v>79</v>
      </c>
      <c r="C408" s="262" t="s">
        <v>151</v>
      </c>
      <c r="D408" s="262"/>
      <c r="E408" s="262"/>
      <c r="F408" s="262"/>
      <c r="G408" s="262"/>
      <c r="H408" s="262"/>
      <c r="I408" s="262"/>
    </row>
    <row r="409" spans="2:9" ht="12.75" customHeight="1" x14ac:dyDescent="0.2">
      <c r="B409" s="162" t="s">
        <v>80</v>
      </c>
      <c r="C409" s="262" t="s">
        <v>152</v>
      </c>
      <c r="D409" s="262"/>
      <c r="E409" s="262"/>
      <c r="F409" s="262"/>
      <c r="G409" s="262"/>
      <c r="H409" s="262"/>
      <c r="I409" s="262"/>
    </row>
    <row r="410" spans="2:9" ht="12.75" customHeight="1" x14ac:dyDescent="0.2">
      <c r="B410" s="261" t="s">
        <v>308</v>
      </c>
      <c r="C410" s="261" t="s">
        <v>309</v>
      </c>
      <c r="D410" s="261" t="s">
        <v>310</v>
      </c>
      <c r="E410" s="261" t="s">
        <v>366</v>
      </c>
      <c r="F410" s="261" t="s">
        <v>312</v>
      </c>
      <c r="G410" s="261" t="s">
        <v>313</v>
      </c>
      <c r="H410" s="261"/>
      <c r="I410" s="261" t="s">
        <v>314</v>
      </c>
    </row>
    <row r="411" spans="2:9" x14ac:dyDescent="0.2">
      <c r="B411" s="261"/>
      <c r="C411" s="261"/>
      <c r="D411" s="261"/>
      <c r="E411" s="261"/>
      <c r="F411" s="261"/>
      <c r="G411" s="261"/>
      <c r="H411" s="261"/>
      <c r="I411" s="261"/>
    </row>
    <row r="412" spans="2:9" x14ac:dyDescent="0.2">
      <c r="B412" s="261"/>
      <c r="C412" s="261"/>
      <c r="D412" s="261"/>
      <c r="E412" s="261"/>
      <c r="F412" s="261"/>
      <c r="G412" s="160" t="s">
        <v>315</v>
      </c>
      <c r="H412" s="160" t="s">
        <v>0</v>
      </c>
      <c r="I412" s="261"/>
    </row>
    <row r="413" spans="2:9" ht="18" x14ac:dyDescent="0.2">
      <c r="B413" s="166">
        <v>473</v>
      </c>
      <c r="C413" s="119" t="s">
        <v>335</v>
      </c>
      <c r="D413" s="124" t="s">
        <v>445</v>
      </c>
      <c r="E413" s="84" t="s">
        <v>189</v>
      </c>
      <c r="F413" s="84">
        <f>SUM(G413:H413)</f>
        <v>1</v>
      </c>
      <c r="G413" s="84"/>
      <c r="H413" s="84">
        <v>1</v>
      </c>
      <c r="I413" s="127"/>
    </row>
    <row r="414" spans="2:9" ht="14.25" customHeight="1" x14ac:dyDescent="0.2">
      <c r="B414" s="122" t="s">
        <v>702</v>
      </c>
      <c r="C414" s="97" t="s">
        <v>57</v>
      </c>
      <c r="D414" s="124" t="s">
        <v>446</v>
      </c>
      <c r="E414" s="84" t="s">
        <v>190</v>
      </c>
      <c r="F414" s="84">
        <f>SUM(G414:H414)</f>
        <v>8</v>
      </c>
      <c r="G414" s="84">
        <v>7</v>
      </c>
      <c r="H414" s="201">
        <v>1</v>
      </c>
      <c r="I414" s="84"/>
    </row>
    <row r="415" spans="2:9" x14ac:dyDescent="0.2">
      <c r="B415" s="263" t="s">
        <v>332</v>
      </c>
      <c r="C415" s="263"/>
      <c r="D415" s="263"/>
      <c r="E415" s="263"/>
      <c r="F415" s="164">
        <f>SUM(F413:F414)</f>
        <v>9</v>
      </c>
      <c r="G415" s="164">
        <f>SUM(G413:G414)</f>
        <v>7</v>
      </c>
      <c r="H415" s="164">
        <f>SUM(H413:H414)</f>
        <v>2</v>
      </c>
      <c r="I415" s="161">
        <f>SUM(I413:I414)</f>
        <v>0</v>
      </c>
    </row>
    <row r="416" spans="2:9" ht="12.75" customHeight="1" x14ac:dyDescent="0.2">
      <c r="B416" s="162" t="s">
        <v>79</v>
      </c>
      <c r="C416" s="262" t="s">
        <v>151</v>
      </c>
      <c r="D416" s="262"/>
      <c r="E416" s="262"/>
      <c r="F416" s="262"/>
      <c r="G416" s="262"/>
      <c r="H416" s="262"/>
      <c r="I416" s="262"/>
    </row>
    <row r="417" spans="2:9" ht="12.75" customHeight="1" x14ac:dyDescent="0.2">
      <c r="B417" s="162" t="s">
        <v>81</v>
      </c>
      <c r="C417" s="262" t="s">
        <v>153</v>
      </c>
      <c r="D417" s="262"/>
      <c r="E417" s="262"/>
      <c r="F417" s="262"/>
      <c r="G417" s="262"/>
      <c r="H417" s="262"/>
      <c r="I417" s="262"/>
    </row>
    <row r="418" spans="2:9" ht="12.75" customHeight="1" x14ac:dyDescent="0.2">
      <c r="B418" s="261" t="s">
        <v>308</v>
      </c>
      <c r="C418" s="261" t="s">
        <v>309</v>
      </c>
      <c r="D418" s="261" t="s">
        <v>310</v>
      </c>
      <c r="E418" s="261" t="s">
        <v>366</v>
      </c>
      <c r="F418" s="261" t="s">
        <v>312</v>
      </c>
      <c r="G418" s="261" t="s">
        <v>313</v>
      </c>
      <c r="H418" s="261"/>
      <c r="I418" s="261" t="s">
        <v>314</v>
      </c>
    </row>
    <row r="419" spans="2:9" x14ac:dyDescent="0.2">
      <c r="B419" s="261"/>
      <c r="C419" s="261"/>
      <c r="D419" s="261"/>
      <c r="E419" s="261"/>
      <c r="F419" s="261"/>
      <c r="G419" s="261"/>
      <c r="H419" s="261"/>
      <c r="I419" s="261"/>
    </row>
    <row r="420" spans="2:9" x14ac:dyDescent="0.2">
      <c r="B420" s="261"/>
      <c r="C420" s="261"/>
      <c r="D420" s="261"/>
      <c r="E420" s="261"/>
      <c r="F420" s="261"/>
      <c r="G420" s="160" t="s">
        <v>315</v>
      </c>
      <c r="H420" s="160" t="s">
        <v>0</v>
      </c>
      <c r="I420" s="261"/>
    </row>
    <row r="421" spans="2:9" ht="18" x14ac:dyDescent="0.2">
      <c r="B421" s="166">
        <v>481</v>
      </c>
      <c r="C421" s="119" t="s">
        <v>335</v>
      </c>
      <c r="D421" s="124" t="s">
        <v>447</v>
      </c>
      <c r="E421" s="161" t="s">
        <v>189</v>
      </c>
      <c r="F421" s="84">
        <f>SUM(G421:H421)</f>
        <v>1</v>
      </c>
      <c r="G421" s="84"/>
      <c r="H421" s="84">
        <v>1</v>
      </c>
      <c r="I421" s="127"/>
    </row>
    <row r="422" spans="2:9" ht="17.25" customHeight="1" x14ac:dyDescent="0.2">
      <c r="B422" s="161" t="s">
        <v>703</v>
      </c>
      <c r="C422" s="5" t="s">
        <v>57</v>
      </c>
      <c r="D422" s="124" t="s">
        <v>448</v>
      </c>
      <c r="E422" s="166" t="s">
        <v>190</v>
      </c>
      <c r="F422" s="84">
        <f>SUM(G422:H422)</f>
        <v>4</v>
      </c>
      <c r="G422" s="84">
        <v>4</v>
      </c>
      <c r="H422" s="84"/>
      <c r="I422" s="84"/>
    </row>
    <row r="423" spans="2:9" x14ac:dyDescent="0.2">
      <c r="B423" s="263" t="s">
        <v>332</v>
      </c>
      <c r="C423" s="263"/>
      <c r="D423" s="263"/>
      <c r="E423" s="263"/>
      <c r="F423" s="104">
        <f>SUM(F421:F422)</f>
        <v>5</v>
      </c>
      <c r="G423" s="104">
        <f>SUM(G421:G422)</f>
        <v>4</v>
      </c>
      <c r="H423" s="104">
        <f>SUM(H421:H422)</f>
        <v>1</v>
      </c>
      <c r="I423" s="161">
        <f>SUM(I421:I422)</f>
        <v>0</v>
      </c>
    </row>
    <row r="424" spans="2:9" ht="12.75" customHeight="1" x14ac:dyDescent="0.2">
      <c r="B424" s="162" t="s">
        <v>79</v>
      </c>
      <c r="C424" s="262" t="s">
        <v>151</v>
      </c>
      <c r="D424" s="262"/>
      <c r="E424" s="262"/>
      <c r="F424" s="262"/>
      <c r="G424" s="262"/>
      <c r="H424" s="262"/>
      <c r="I424" s="262"/>
    </row>
    <row r="425" spans="2:9" ht="12.75" customHeight="1" x14ac:dyDescent="0.2">
      <c r="B425" s="162" t="s">
        <v>82</v>
      </c>
      <c r="C425" s="262" t="s">
        <v>154</v>
      </c>
      <c r="D425" s="262"/>
      <c r="E425" s="262"/>
      <c r="F425" s="262"/>
      <c r="G425" s="262"/>
      <c r="H425" s="262"/>
      <c r="I425" s="262"/>
    </row>
    <row r="426" spans="2:9" ht="12.75" customHeight="1" x14ac:dyDescent="0.2">
      <c r="B426" s="261" t="s">
        <v>308</v>
      </c>
      <c r="C426" s="261" t="s">
        <v>309</v>
      </c>
      <c r="D426" s="261" t="s">
        <v>310</v>
      </c>
      <c r="E426" s="261" t="s">
        <v>366</v>
      </c>
      <c r="F426" s="261" t="s">
        <v>312</v>
      </c>
      <c r="G426" s="261" t="s">
        <v>313</v>
      </c>
      <c r="H426" s="261"/>
      <c r="I426" s="261" t="s">
        <v>314</v>
      </c>
    </row>
    <row r="427" spans="2:9" x14ac:dyDescent="0.2">
      <c r="B427" s="261"/>
      <c r="C427" s="261"/>
      <c r="D427" s="261"/>
      <c r="E427" s="261"/>
      <c r="F427" s="261"/>
      <c r="G427" s="261"/>
      <c r="H427" s="261"/>
      <c r="I427" s="261"/>
    </row>
    <row r="428" spans="2:9" x14ac:dyDescent="0.2">
      <c r="B428" s="261"/>
      <c r="C428" s="261"/>
      <c r="D428" s="261"/>
      <c r="E428" s="261"/>
      <c r="F428" s="261"/>
      <c r="G428" s="160" t="s">
        <v>315</v>
      </c>
      <c r="H428" s="160" t="s">
        <v>0</v>
      </c>
      <c r="I428" s="261"/>
    </row>
    <row r="429" spans="2:9" ht="18" x14ac:dyDescent="0.2">
      <c r="B429" s="166">
        <v>486</v>
      </c>
      <c r="C429" s="97" t="s">
        <v>335</v>
      </c>
      <c r="D429" s="124" t="s">
        <v>449</v>
      </c>
      <c r="E429" s="161" t="s">
        <v>189</v>
      </c>
      <c r="F429" s="84">
        <f>SUM(G429:H429)</f>
        <v>1</v>
      </c>
      <c r="G429" s="84"/>
      <c r="H429" s="84">
        <v>1</v>
      </c>
      <c r="I429" s="127"/>
    </row>
    <row r="430" spans="2:9" x14ac:dyDescent="0.2">
      <c r="B430" s="166">
        <v>487</v>
      </c>
      <c r="C430" s="97" t="s">
        <v>57</v>
      </c>
      <c r="D430" s="124" t="s">
        <v>450</v>
      </c>
      <c r="E430" s="166" t="s">
        <v>190</v>
      </c>
      <c r="F430" s="84">
        <f>SUM(G430:H430)</f>
        <v>1</v>
      </c>
      <c r="G430" s="84">
        <v>1</v>
      </c>
      <c r="H430" s="84"/>
      <c r="I430" s="84"/>
    </row>
    <row r="431" spans="2:9" x14ac:dyDescent="0.2">
      <c r="B431" s="166">
        <v>488</v>
      </c>
      <c r="C431" s="119" t="s">
        <v>777</v>
      </c>
      <c r="D431" s="124" t="s">
        <v>451</v>
      </c>
      <c r="E431" s="166" t="s">
        <v>191</v>
      </c>
      <c r="F431" s="84">
        <f>SUM(G431:G431)</f>
        <v>1</v>
      </c>
      <c r="G431" s="84">
        <v>1</v>
      </c>
      <c r="H431" s="86"/>
      <c r="I431" s="84"/>
    </row>
    <row r="432" spans="2:9" x14ac:dyDescent="0.2">
      <c r="B432" s="263" t="s">
        <v>332</v>
      </c>
      <c r="C432" s="263"/>
      <c r="D432" s="263"/>
      <c r="E432" s="263"/>
      <c r="F432" s="164">
        <f>SUM(F429:F431)</f>
        <v>3</v>
      </c>
      <c r="G432" s="164">
        <f>SUM(G429:G431)</f>
        <v>2</v>
      </c>
      <c r="H432" s="164">
        <f>SUM(H429:H431)</f>
        <v>1</v>
      </c>
      <c r="I432" s="161">
        <f>SUM(I429:I430)</f>
        <v>0</v>
      </c>
    </row>
    <row r="433" spans="2:9" ht="19.5" customHeight="1" x14ac:dyDescent="0.2">
      <c r="B433" s="264" t="s">
        <v>330</v>
      </c>
      <c r="C433" s="264"/>
      <c r="D433" s="264"/>
      <c r="E433" s="264"/>
      <c r="F433" s="131">
        <f>F432+F423+F415+F406</f>
        <v>20</v>
      </c>
      <c r="G433" s="162">
        <f>G432+G423+G415+G406</f>
        <v>15</v>
      </c>
      <c r="H433" s="162">
        <f>H432+H423+H415+H406</f>
        <v>5</v>
      </c>
      <c r="I433" s="162">
        <f>I432+I423+I415+I406</f>
        <v>0</v>
      </c>
    </row>
    <row r="434" spans="2:9" ht="12.75" customHeight="1" x14ac:dyDescent="0.2">
      <c r="B434" s="162" t="s">
        <v>83</v>
      </c>
      <c r="C434" s="262" t="s">
        <v>155</v>
      </c>
      <c r="D434" s="262"/>
      <c r="E434" s="262"/>
      <c r="F434" s="262"/>
      <c r="G434" s="262"/>
      <c r="H434" s="262"/>
      <c r="I434" s="262"/>
    </row>
    <row r="435" spans="2:9" ht="12.75" customHeight="1" x14ac:dyDescent="0.2">
      <c r="B435" s="162" t="s">
        <v>83</v>
      </c>
      <c r="C435" s="262" t="s">
        <v>307</v>
      </c>
      <c r="D435" s="262"/>
      <c r="E435" s="262"/>
      <c r="F435" s="262"/>
      <c r="G435" s="262"/>
      <c r="H435" s="262"/>
      <c r="I435" s="262"/>
    </row>
    <row r="436" spans="2:9" ht="12.75" customHeight="1" x14ac:dyDescent="0.2">
      <c r="B436" s="261" t="s">
        <v>308</v>
      </c>
      <c r="C436" s="261" t="s">
        <v>309</v>
      </c>
      <c r="D436" s="261" t="s">
        <v>310</v>
      </c>
      <c r="E436" s="261" t="s">
        <v>366</v>
      </c>
      <c r="F436" s="261" t="s">
        <v>312</v>
      </c>
      <c r="G436" s="261" t="s">
        <v>313</v>
      </c>
      <c r="H436" s="261"/>
      <c r="I436" s="261" t="s">
        <v>314</v>
      </c>
    </row>
    <row r="437" spans="2:9" x14ac:dyDescent="0.2">
      <c r="B437" s="261"/>
      <c r="C437" s="261"/>
      <c r="D437" s="261"/>
      <c r="E437" s="261"/>
      <c r="F437" s="261"/>
      <c r="G437" s="261"/>
      <c r="H437" s="261"/>
      <c r="I437" s="261"/>
    </row>
    <row r="438" spans="2:9" x14ac:dyDescent="0.2">
      <c r="B438" s="261"/>
      <c r="C438" s="261"/>
      <c r="D438" s="261"/>
      <c r="E438" s="261"/>
      <c r="F438" s="261"/>
      <c r="G438" s="160" t="s">
        <v>315</v>
      </c>
      <c r="H438" s="160" t="s">
        <v>0</v>
      </c>
      <c r="I438" s="261"/>
    </row>
    <row r="439" spans="2:9" ht="18" x14ac:dyDescent="0.2">
      <c r="B439" s="166">
        <v>489</v>
      </c>
      <c r="C439" s="119" t="s">
        <v>340</v>
      </c>
      <c r="D439" s="124" t="s">
        <v>590</v>
      </c>
      <c r="E439" s="161" t="s">
        <v>189</v>
      </c>
      <c r="F439" s="84">
        <f>SUM(G439:H439)</f>
        <v>1</v>
      </c>
      <c r="G439" s="84"/>
      <c r="H439" s="84">
        <v>1</v>
      </c>
      <c r="I439" s="127" t="s">
        <v>329</v>
      </c>
    </row>
    <row r="440" spans="2:9" x14ac:dyDescent="0.2">
      <c r="B440" s="166">
        <v>490</v>
      </c>
      <c r="C440" s="5" t="s">
        <v>57</v>
      </c>
      <c r="D440" s="124" t="s">
        <v>452</v>
      </c>
      <c r="E440" s="166" t="s">
        <v>190</v>
      </c>
      <c r="F440" s="84">
        <f>SUM(G440:H440)</f>
        <v>1</v>
      </c>
      <c r="G440" s="84">
        <v>1</v>
      </c>
      <c r="H440" s="84"/>
      <c r="I440" s="84"/>
    </row>
    <row r="441" spans="2:9" ht="13.5" customHeight="1" x14ac:dyDescent="0.2">
      <c r="B441" s="122" t="s">
        <v>704</v>
      </c>
      <c r="C441" s="97" t="s">
        <v>24</v>
      </c>
      <c r="D441" s="124" t="s">
        <v>453</v>
      </c>
      <c r="E441" s="84" t="s">
        <v>191</v>
      </c>
      <c r="F441" s="84">
        <f>SUM(G441:H441)</f>
        <v>6</v>
      </c>
      <c r="G441" s="84">
        <v>6</v>
      </c>
      <c r="H441" s="84"/>
      <c r="I441" s="84"/>
    </row>
    <row r="442" spans="2:9" ht="15" customHeight="1" x14ac:dyDescent="0.2">
      <c r="B442" s="166">
        <v>497</v>
      </c>
      <c r="C442" s="90" t="s">
        <v>25</v>
      </c>
      <c r="D442" s="124" t="s">
        <v>453</v>
      </c>
      <c r="E442" s="166" t="s">
        <v>191</v>
      </c>
      <c r="F442" s="84">
        <f>SUM(G442:H442)</f>
        <v>1</v>
      </c>
      <c r="G442" s="84">
        <v>1</v>
      </c>
      <c r="H442" s="84"/>
      <c r="I442" s="84"/>
    </row>
    <row r="443" spans="2:9" x14ac:dyDescent="0.2">
      <c r="B443" s="263" t="s">
        <v>331</v>
      </c>
      <c r="C443" s="263"/>
      <c r="D443" s="263"/>
      <c r="E443" s="263"/>
      <c r="F443" s="164">
        <f>SUM(F439:F442)</f>
        <v>9</v>
      </c>
      <c r="G443" s="164">
        <f>SUM(G439:G442)</f>
        <v>8</v>
      </c>
      <c r="H443" s="164">
        <f>SUM(H439:H442)</f>
        <v>1</v>
      </c>
      <c r="I443" s="164">
        <f>SUM(I439:I442)</f>
        <v>0</v>
      </c>
    </row>
    <row r="444" spans="2:9" x14ac:dyDescent="0.2">
      <c r="B444" s="267" t="s">
        <v>365</v>
      </c>
      <c r="C444" s="267"/>
      <c r="D444" s="267"/>
      <c r="E444" s="267"/>
      <c r="F444" s="267"/>
      <c r="G444" s="267"/>
      <c r="H444" s="267"/>
      <c r="I444" s="267"/>
    </row>
    <row r="445" spans="2:9" ht="12.75" customHeight="1" x14ac:dyDescent="0.2">
      <c r="B445" s="162" t="s">
        <v>83</v>
      </c>
      <c r="C445" s="262" t="s">
        <v>156</v>
      </c>
      <c r="D445" s="262"/>
      <c r="E445" s="262"/>
      <c r="F445" s="262"/>
      <c r="G445" s="262"/>
      <c r="H445" s="262"/>
      <c r="I445" s="262"/>
    </row>
    <row r="446" spans="2:9" ht="12.75" customHeight="1" x14ac:dyDescent="0.2">
      <c r="B446" s="162" t="s">
        <v>84</v>
      </c>
      <c r="C446" s="262" t="s">
        <v>157</v>
      </c>
      <c r="D446" s="262"/>
      <c r="E446" s="262"/>
      <c r="F446" s="262"/>
      <c r="G446" s="262"/>
      <c r="H446" s="262"/>
      <c r="I446" s="262"/>
    </row>
    <row r="447" spans="2:9" ht="12.75" customHeight="1" x14ac:dyDescent="0.2">
      <c r="B447" s="261" t="s">
        <v>308</v>
      </c>
      <c r="C447" s="261" t="s">
        <v>309</v>
      </c>
      <c r="D447" s="261" t="s">
        <v>310</v>
      </c>
      <c r="E447" s="261" t="s">
        <v>366</v>
      </c>
      <c r="F447" s="261" t="s">
        <v>312</v>
      </c>
      <c r="G447" s="261" t="s">
        <v>313</v>
      </c>
      <c r="H447" s="261"/>
      <c r="I447" s="261" t="s">
        <v>314</v>
      </c>
    </row>
    <row r="448" spans="2:9" x14ac:dyDescent="0.2">
      <c r="B448" s="261"/>
      <c r="C448" s="261"/>
      <c r="D448" s="261"/>
      <c r="E448" s="261"/>
      <c r="F448" s="261"/>
      <c r="G448" s="261"/>
      <c r="H448" s="261"/>
      <c r="I448" s="261"/>
    </row>
    <row r="449" spans="2:9" x14ac:dyDescent="0.2">
      <c r="B449" s="261"/>
      <c r="C449" s="261"/>
      <c r="D449" s="261"/>
      <c r="E449" s="261"/>
      <c r="F449" s="261"/>
      <c r="G449" s="160" t="s">
        <v>315</v>
      </c>
      <c r="H449" s="160" t="s">
        <v>0</v>
      </c>
      <c r="I449" s="261"/>
    </row>
    <row r="450" spans="2:9" x14ac:dyDescent="0.2">
      <c r="B450" s="166">
        <v>498</v>
      </c>
      <c r="C450" s="119" t="s">
        <v>335</v>
      </c>
      <c r="D450" s="124" t="s">
        <v>454</v>
      </c>
      <c r="E450" s="161" t="s">
        <v>189</v>
      </c>
      <c r="F450" s="84">
        <f>SUM(G450:H450)</f>
        <v>1</v>
      </c>
      <c r="G450" s="84"/>
      <c r="H450" s="84">
        <v>1</v>
      </c>
      <c r="I450" s="166"/>
    </row>
    <row r="451" spans="2:9" x14ac:dyDescent="0.2">
      <c r="B451" s="161">
        <v>499</v>
      </c>
      <c r="C451" s="5" t="s">
        <v>57</v>
      </c>
      <c r="D451" s="124" t="s">
        <v>455</v>
      </c>
      <c r="E451" s="166" t="s">
        <v>190</v>
      </c>
      <c r="F451" s="84">
        <f>SUM(G451:H451)</f>
        <v>1</v>
      </c>
      <c r="G451" s="84">
        <v>1</v>
      </c>
      <c r="H451" s="84"/>
      <c r="I451" s="84"/>
    </row>
    <row r="452" spans="2:9" x14ac:dyDescent="0.2">
      <c r="B452" s="166">
        <v>500</v>
      </c>
      <c r="C452" s="119" t="s">
        <v>9</v>
      </c>
      <c r="D452" s="124" t="s">
        <v>455</v>
      </c>
      <c r="E452" s="166" t="s">
        <v>190</v>
      </c>
      <c r="F452" s="84">
        <f>SUM(G452:H452)</f>
        <v>1</v>
      </c>
      <c r="G452" s="84">
        <v>1</v>
      </c>
      <c r="H452" s="84"/>
      <c r="I452" s="84"/>
    </row>
    <row r="453" spans="2:9" x14ac:dyDescent="0.2">
      <c r="B453" s="263" t="s">
        <v>332</v>
      </c>
      <c r="C453" s="263"/>
      <c r="D453" s="263"/>
      <c r="E453" s="263"/>
      <c r="F453" s="164">
        <f>SUM(F450:F452)</f>
        <v>3</v>
      </c>
      <c r="G453" s="164">
        <f>SUM(G450:G452)</f>
        <v>2</v>
      </c>
      <c r="H453" s="164">
        <f>SUM(H450:H452)</f>
        <v>1</v>
      </c>
      <c r="I453" s="164">
        <f>SUM(I450:I452)</f>
        <v>0</v>
      </c>
    </row>
    <row r="454" spans="2:9" ht="12.75" customHeight="1" x14ac:dyDescent="0.2">
      <c r="B454" s="162" t="s">
        <v>83</v>
      </c>
      <c r="C454" s="262" t="s">
        <v>156</v>
      </c>
      <c r="D454" s="262"/>
      <c r="E454" s="262"/>
      <c r="F454" s="262"/>
      <c r="G454" s="262"/>
      <c r="H454" s="262"/>
      <c r="I454" s="262"/>
    </row>
    <row r="455" spans="2:9" x14ac:dyDescent="0.2">
      <c r="B455" s="162" t="s">
        <v>85</v>
      </c>
      <c r="C455" s="265" t="s">
        <v>158</v>
      </c>
      <c r="D455" s="265"/>
      <c r="E455" s="265"/>
      <c r="F455" s="265"/>
      <c r="G455" s="265"/>
      <c r="H455" s="265"/>
      <c r="I455" s="265"/>
    </row>
    <row r="456" spans="2:9" ht="12.75" customHeight="1" x14ac:dyDescent="0.2">
      <c r="B456" s="261" t="s">
        <v>308</v>
      </c>
      <c r="C456" s="261" t="s">
        <v>309</v>
      </c>
      <c r="D456" s="261" t="s">
        <v>310</v>
      </c>
      <c r="E456" s="261" t="s">
        <v>366</v>
      </c>
      <c r="F456" s="261" t="s">
        <v>312</v>
      </c>
      <c r="G456" s="261" t="s">
        <v>313</v>
      </c>
      <c r="H456" s="261"/>
      <c r="I456" s="261" t="s">
        <v>314</v>
      </c>
    </row>
    <row r="457" spans="2:9" x14ac:dyDescent="0.2">
      <c r="B457" s="261"/>
      <c r="C457" s="261"/>
      <c r="D457" s="261"/>
      <c r="E457" s="261"/>
      <c r="F457" s="261"/>
      <c r="G457" s="261"/>
      <c r="H457" s="261"/>
      <c r="I457" s="261"/>
    </row>
    <row r="458" spans="2:9" x14ac:dyDescent="0.2">
      <c r="B458" s="261"/>
      <c r="C458" s="261"/>
      <c r="D458" s="261"/>
      <c r="E458" s="261"/>
      <c r="F458" s="261"/>
      <c r="G458" s="160" t="s">
        <v>315</v>
      </c>
      <c r="H458" s="160" t="s">
        <v>0</v>
      </c>
      <c r="I458" s="261"/>
    </row>
    <row r="459" spans="2:9" x14ac:dyDescent="0.2">
      <c r="B459" s="166">
        <v>501</v>
      </c>
      <c r="C459" s="119" t="s">
        <v>335</v>
      </c>
      <c r="D459" s="124" t="s">
        <v>456</v>
      </c>
      <c r="E459" s="161" t="s">
        <v>189</v>
      </c>
      <c r="F459" s="84">
        <f>SUM(G459:H459)</f>
        <v>1</v>
      </c>
      <c r="G459" s="84"/>
      <c r="H459" s="84">
        <v>1</v>
      </c>
      <c r="I459" s="166"/>
    </row>
    <row r="460" spans="2:9" x14ac:dyDescent="0.2">
      <c r="B460" s="161" t="s">
        <v>705</v>
      </c>
      <c r="C460" s="119" t="s">
        <v>596</v>
      </c>
      <c r="D460" s="124" t="s">
        <v>457</v>
      </c>
      <c r="E460" s="166" t="s">
        <v>190</v>
      </c>
      <c r="F460" s="84">
        <f>SUM(G460:H460)</f>
        <v>2</v>
      </c>
      <c r="G460" s="84">
        <v>2</v>
      </c>
      <c r="H460" s="84"/>
      <c r="I460" s="84"/>
    </row>
    <row r="461" spans="2:9" x14ac:dyDescent="0.2">
      <c r="B461" s="161" t="s">
        <v>706</v>
      </c>
      <c r="C461" s="5" t="s">
        <v>57</v>
      </c>
      <c r="D461" s="124" t="s">
        <v>457</v>
      </c>
      <c r="E461" s="166" t="s">
        <v>190</v>
      </c>
      <c r="F461" s="84">
        <f>SUM(G461:H461)</f>
        <v>2</v>
      </c>
      <c r="G461" s="126">
        <v>1</v>
      </c>
      <c r="H461" s="201">
        <v>1</v>
      </c>
      <c r="I461" s="84"/>
    </row>
    <row r="462" spans="2:9" x14ac:dyDescent="0.2">
      <c r="B462" s="263" t="s">
        <v>332</v>
      </c>
      <c r="C462" s="263"/>
      <c r="D462" s="263"/>
      <c r="E462" s="263"/>
      <c r="F462" s="164">
        <f>SUM(F459:F461)</f>
        <v>5</v>
      </c>
      <c r="G462" s="164">
        <f>SUM(G459:G461)</f>
        <v>3</v>
      </c>
      <c r="H462" s="164">
        <f>SUM(H459:H461)</f>
        <v>2</v>
      </c>
      <c r="I462" s="164">
        <f>SUM(I459:I460)</f>
        <v>0</v>
      </c>
    </row>
    <row r="463" spans="2:9" ht="12.75" customHeight="1" x14ac:dyDescent="0.2">
      <c r="B463" s="162" t="s">
        <v>83</v>
      </c>
      <c r="C463" s="262" t="s">
        <v>156</v>
      </c>
      <c r="D463" s="262"/>
      <c r="E463" s="262"/>
      <c r="F463" s="262"/>
      <c r="G463" s="262"/>
      <c r="H463" s="262"/>
      <c r="I463" s="262"/>
    </row>
    <row r="464" spans="2:9" x14ac:dyDescent="0.2">
      <c r="B464" s="162" t="s">
        <v>86</v>
      </c>
      <c r="C464" s="265" t="s">
        <v>159</v>
      </c>
      <c r="D464" s="265"/>
      <c r="E464" s="265"/>
      <c r="F464" s="265"/>
      <c r="G464" s="265"/>
      <c r="H464" s="265"/>
      <c r="I464" s="265"/>
    </row>
    <row r="465" spans="2:9" ht="12.75" customHeight="1" x14ac:dyDescent="0.2">
      <c r="B465" s="261" t="s">
        <v>308</v>
      </c>
      <c r="C465" s="261" t="s">
        <v>309</v>
      </c>
      <c r="D465" s="261" t="s">
        <v>310</v>
      </c>
      <c r="E465" s="261" t="s">
        <v>366</v>
      </c>
      <c r="F465" s="261" t="s">
        <v>312</v>
      </c>
      <c r="G465" s="261" t="s">
        <v>313</v>
      </c>
      <c r="H465" s="261"/>
      <c r="I465" s="261" t="s">
        <v>314</v>
      </c>
    </row>
    <row r="466" spans="2:9" x14ac:dyDescent="0.2">
      <c r="B466" s="261"/>
      <c r="C466" s="261"/>
      <c r="D466" s="261"/>
      <c r="E466" s="261"/>
      <c r="F466" s="261"/>
      <c r="G466" s="261"/>
      <c r="H466" s="261"/>
      <c r="I466" s="261"/>
    </row>
    <row r="467" spans="2:9" x14ac:dyDescent="0.2">
      <c r="B467" s="261"/>
      <c r="C467" s="261"/>
      <c r="D467" s="261"/>
      <c r="E467" s="261"/>
      <c r="F467" s="261"/>
      <c r="G467" s="160" t="s">
        <v>315</v>
      </c>
      <c r="H467" s="160" t="s">
        <v>0</v>
      </c>
      <c r="I467" s="261"/>
    </row>
    <row r="468" spans="2:9" x14ac:dyDescent="0.2">
      <c r="B468" s="166">
        <v>506</v>
      </c>
      <c r="C468" s="119" t="s">
        <v>335</v>
      </c>
      <c r="D468" s="124" t="s">
        <v>458</v>
      </c>
      <c r="E468" s="161" t="s">
        <v>189</v>
      </c>
      <c r="F468" s="84">
        <f>SUM(G468:H468)</f>
        <v>1</v>
      </c>
      <c r="G468" s="84"/>
      <c r="H468" s="84">
        <v>1</v>
      </c>
      <c r="I468" s="166"/>
    </row>
    <row r="469" spans="2:9" x14ac:dyDescent="0.2">
      <c r="B469" s="161" t="s">
        <v>707</v>
      </c>
      <c r="C469" s="119" t="s">
        <v>596</v>
      </c>
      <c r="D469" s="124" t="s">
        <v>459</v>
      </c>
      <c r="E469" s="166" t="s">
        <v>190</v>
      </c>
      <c r="F469" s="84">
        <f>SUM(G469:H469)</f>
        <v>4</v>
      </c>
      <c r="G469" s="84">
        <v>4</v>
      </c>
      <c r="H469" s="84"/>
      <c r="I469" s="84"/>
    </row>
    <row r="470" spans="2:9" x14ac:dyDescent="0.2">
      <c r="B470" s="161" t="s">
        <v>708</v>
      </c>
      <c r="C470" s="5" t="s">
        <v>57</v>
      </c>
      <c r="D470" s="124" t="s">
        <v>459</v>
      </c>
      <c r="E470" s="166" t="s">
        <v>190</v>
      </c>
      <c r="F470" s="84">
        <f>SUM(G470:H470)</f>
        <v>2</v>
      </c>
      <c r="G470" s="126">
        <v>2</v>
      </c>
      <c r="H470" s="84"/>
      <c r="I470" s="84"/>
    </row>
    <row r="471" spans="2:9" x14ac:dyDescent="0.2">
      <c r="B471" s="263" t="s">
        <v>332</v>
      </c>
      <c r="C471" s="263"/>
      <c r="D471" s="263"/>
      <c r="E471" s="263"/>
      <c r="F471" s="164">
        <f>SUM(F468:F470)</f>
        <v>7</v>
      </c>
      <c r="G471" s="164">
        <f>SUM(G468:G470)</f>
        <v>6</v>
      </c>
      <c r="H471" s="164">
        <f>SUM(H468:H470)</f>
        <v>1</v>
      </c>
      <c r="I471" s="164">
        <f>SUM(I468:I470)</f>
        <v>0</v>
      </c>
    </row>
    <row r="472" spans="2:9" ht="12.75" customHeight="1" x14ac:dyDescent="0.2">
      <c r="B472" s="162" t="s">
        <v>83</v>
      </c>
      <c r="C472" s="262" t="s">
        <v>156</v>
      </c>
      <c r="D472" s="262"/>
      <c r="E472" s="262"/>
      <c r="F472" s="262"/>
      <c r="G472" s="262"/>
      <c r="H472" s="262"/>
      <c r="I472" s="262"/>
    </row>
    <row r="473" spans="2:9" x14ac:dyDescent="0.2">
      <c r="B473" s="162" t="s">
        <v>87</v>
      </c>
      <c r="C473" s="265" t="s">
        <v>163</v>
      </c>
      <c r="D473" s="265"/>
      <c r="E473" s="265"/>
      <c r="F473" s="265"/>
      <c r="G473" s="265"/>
      <c r="H473" s="265"/>
      <c r="I473" s="265"/>
    </row>
    <row r="474" spans="2:9" ht="12.75" customHeight="1" x14ac:dyDescent="0.2">
      <c r="B474" s="261" t="s">
        <v>308</v>
      </c>
      <c r="C474" s="261" t="s">
        <v>309</v>
      </c>
      <c r="D474" s="261" t="s">
        <v>310</v>
      </c>
      <c r="E474" s="261" t="s">
        <v>366</v>
      </c>
      <c r="F474" s="261" t="s">
        <v>312</v>
      </c>
      <c r="G474" s="261" t="s">
        <v>313</v>
      </c>
      <c r="H474" s="261"/>
      <c r="I474" s="261" t="s">
        <v>314</v>
      </c>
    </row>
    <row r="475" spans="2:9" x14ac:dyDescent="0.2">
      <c r="B475" s="261"/>
      <c r="C475" s="261"/>
      <c r="D475" s="261"/>
      <c r="E475" s="261"/>
      <c r="F475" s="261"/>
      <c r="G475" s="261"/>
      <c r="H475" s="261"/>
      <c r="I475" s="261"/>
    </row>
    <row r="476" spans="2:9" x14ac:dyDescent="0.2">
      <c r="B476" s="261"/>
      <c r="C476" s="261"/>
      <c r="D476" s="261"/>
      <c r="E476" s="261"/>
      <c r="F476" s="261"/>
      <c r="G476" s="160" t="s">
        <v>315</v>
      </c>
      <c r="H476" s="160" t="s">
        <v>0</v>
      </c>
      <c r="I476" s="261"/>
    </row>
    <row r="477" spans="2:9" x14ac:dyDescent="0.2">
      <c r="B477" s="166">
        <v>513</v>
      </c>
      <c r="C477" s="119" t="s">
        <v>335</v>
      </c>
      <c r="D477" s="124" t="s">
        <v>460</v>
      </c>
      <c r="E477" s="161" t="s">
        <v>189</v>
      </c>
      <c r="F477" s="84">
        <f>SUM(G477:H477)</f>
        <v>1</v>
      </c>
      <c r="G477" s="84"/>
      <c r="H477" s="84">
        <v>1</v>
      </c>
      <c r="I477" s="166"/>
    </row>
    <row r="478" spans="2:9" x14ac:dyDescent="0.2">
      <c r="B478" s="161" t="s">
        <v>709</v>
      </c>
      <c r="C478" s="5" t="s">
        <v>57</v>
      </c>
      <c r="D478" s="124" t="s">
        <v>461</v>
      </c>
      <c r="E478" s="166" t="s">
        <v>190</v>
      </c>
      <c r="F478" s="84">
        <f>SUM(G478:H478)</f>
        <v>2</v>
      </c>
      <c r="G478" s="126">
        <v>2</v>
      </c>
      <c r="H478" s="84"/>
      <c r="I478" s="84"/>
    </row>
    <row r="479" spans="2:9" x14ac:dyDescent="0.2">
      <c r="B479" s="263" t="s">
        <v>332</v>
      </c>
      <c r="C479" s="263"/>
      <c r="D479" s="263"/>
      <c r="E479" s="263"/>
      <c r="F479" s="164">
        <f>SUM(F477:F478)</f>
        <v>3</v>
      </c>
      <c r="G479" s="164">
        <f>SUM(G477:G478)</f>
        <v>2</v>
      </c>
      <c r="H479" s="164">
        <f>SUM(H477:H478)</f>
        <v>1</v>
      </c>
      <c r="I479" s="164">
        <f>SUM(I477:I478)</f>
        <v>0</v>
      </c>
    </row>
    <row r="480" spans="2:9" ht="16.5" customHeight="1" x14ac:dyDescent="0.2">
      <c r="B480" s="264" t="s">
        <v>330</v>
      </c>
      <c r="C480" s="264"/>
      <c r="D480" s="264"/>
      <c r="E480" s="264"/>
      <c r="F480" s="162">
        <f>F479+F471+F462+F453+F443</f>
        <v>27</v>
      </c>
      <c r="G480" s="162">
        <f>G479+G471+G462+G453+G443</f>
        <v>21</v>
      </c>
      <c r="H480" s="162">
        <f>H479+H471+H462+H453+H443</f>
        <v>6</v>
      </c>
      <c r="I480" s="162">
        <f>I479+I471+I462+I453+I443</f>
        <v>0</v>
      </c>
    </row>
    <row r="481" spans="2:9" ht="16.5" customHeight="1" x14ac:dyDescent="0.2">
      <c r="B481" s="167"/>
      <c r="C481" s="167"/>
      <c r="D481" s="167"/>
      <c r="E481" s="167"/>
      <c r="F481" s="167"/>
      <c r="G481" s="167"/>
      <c r="H481" s="167"/>
      <c r="I481" s="167"/>
    </row>
    <row r="482" spans="2:9" ht="12.75" customHeight="1" x14ac:dyDescent="0.2">
      <c r="B482" s="162" t="s">
        <v>88</v>
      </c>
      <c r="C482" s="262" t="s">
        <v>164</v>
      </c>
      <c r="D482" s="262"/>
      <c r="E482" s="262"/>
      <c r="F482" s="262"/>
      <c r="G482" s="262"/>
      <c r="H482" s="262"/>
      <c r="I482" s="262"/>
    </row>
    <row r="483" spans="2:9" x14ac:dyDescent="0.2">
      <c r="B483" s="162" t="s">
        <v>88</v>
      </c>
      <c r="C483" s="265" t="s">
        <v>307</v>
      </c>
      <c r="D483" s="265"/>
      <c r="E483" s="265"/>
      <c r="F483" s="265"/>
      <c r="G483" s="265"/>
      <c r="H483" s="265"/>
      <c r="I483" s="265"/>
    </row>
    <row r="484" spans="2:9" ht="12.75" customHeight="1" x14ac:dyDescent="0.2">
      <c r="B484" s="261" t="s">
        <v>308</v>
      </c>
      <c r="C484" s="261" t="s">
        <v>309</v>
      </c>
      <c r="D484" s="261" t="s">
        <v>310</v>
      </c>
      <c r="E484" s="261" t="s">
        <v>366</v>
      </c>
      <c r="F484" s="261" t="s">
        <v>312</v>
      </c>
      <c r="G484" s="261" t="s">
        <v>313</v>
      </c>
      <c r="H484" s="261"/>
      <c r="I484" s="261" t="s">
        <v>314</v>
      </c>
    </row>
    <row r="485" spans="2:9" x14ac:dyDescent="0.2">
      <c r="B485" s="261"/>
      <c r="C485" s="261"/>
      <c r="D485" s="261"/>
      <c r="E485" s="261"/>
      <c r="F485" s="261"/>
      <c r="G485" s="261"/>
      <c r="H485" s="261"/>
      <c r="I485" s="261"/>
    </row>
    <row r="486" spans="2:9" x14ac:dyDescent="0.2">
      <c r="B486" s="261"/>
      <c r="C486" s="261"/>
      <c r="D486" s="261"/>
      <c r="E486" s="261"/>
      <c r="F486" s="261"/>
      <c r="G486" s="160" t="s">
        <v>315</v>
      </c>
      <c r="H486" s="160" t="s">
        <v>0</v>
      </c>
      <c r="I486" s="261"/>
    </row>
    <row r="487" spans="2:9" ht="18" x14ac:dyDescent="0.2">
      <c r="B487" s="166">
        <v>516</v>
      </c>
      <c r="C487" s="119" t="s">
        <v>340</v>
      </c>
      <c r="D487" s="124" t="s">
        <v>587</v>
      </c>
      <c r="E487" s="161" t="s">
        <v>189</v>
      </c>
      <c r="F487" s="84">
        <f>SUM(G487:H487)</f>
        <v>1</v>
      </c>
      <c r="G487" s="84"/>
      <c r="H487" s="84">
        <v>1</v>
      </c>
      <c r="I487" s="127"/>
    </row>
    <row r="488" spans="2:9" x14ac:dyDescent="0.2">
      <c r="B488" s="166">
        <v>517</v>
      </c>
      <c r="C488" s="5" t="s">
        <v>89</v>
      </c>
      <c r="D488" s="124" t="s">
        <v>462</v>
      </c>
      <c r="E488" s="166" t="s">
        <v>190</v>
      </c>
      <c r="F488" s="84">
        <f>SUM(G488:H488)</f>
        <v>1</v>
      </c>
      <c r="G488" s="84">
        <v>1</v>
      </c>
      <c r="H488" s="84"/>
      <c r="I488" s="84"/>
    </row>
    <row r="489" spans="2:9" x14ac:dyDescent="0.2">
      <c r="B489" s="166">
        <v>518</v>
      </c>
      <c r="C489" s="90" t="s">
        <v>25</v>
      </c>
      <c r="D489" s="124" t="s">
        <v>463</v>
      </c>
      <c r="E489" s="166" t="s">
        <v>191</v>
      </c>
      <c r="F489" s="84">
        <f>SUM(G489:H489)</f>
        <v>1</v>
      </c>
      <c r="G489" s="84">
        <v>1</v>
      </c>
      <c r="H489" s="84"/>
      <c r="I489" s="84"/>
    </row>
    <row r="490" spans="2:9" x14ac:dyDescent="0.2">
      <c r="B490" s="263" t="s">
        <v>331</v>
      </c>
      <c r="C490" s="263"/>
      <c r="D490" s="263"/>
      <c r="E490" s="263"/>
      <c r="F490" s="164">
        <f>SUM(F487:F489)</f>
        <v>3</v>
      </c>
      <c r="G490" s="164">
        <f>SUM(G487:G489)</f>
        <v>2</v>
      </c>
      <c r="H490" s="164">
        <f>SUM(H487:H489)</f>
        <v>1</v>
      </c>
      <c r="I490" s="164">
        <f>SUM(I487:I489)</f>
        <v>0</v>
      </c>
    </row>
    <row r="491" spans="2:9" ht="12.75" customHeight="1" x14ac:dyDescent="0.2">
      <c r="B491" s="162" t="s">
        <v>88</v>
      </c>
      <c r="C491" s="262" t="s">
        <v>165</v>
      </c>
      <c r="D491" s="262"/>
      <c r="E491" s="262"/>
      <c r="F491" s="262"/>
      <c r="G491" s="262"/>
      <c r="H491" s="262"/>
      <c r="I491" s="262"/>
    </row>
    <row r="492" spans="2:9" x14ac:dyDescent="0.2">
      <c r="B492" s="162" t="s">
        <v>91</v>
      </c>
      <c r="C492" s="265" t="s">
        <v>166</v>
      </c>
      <c r="D492" s="265"/>
      <c r="E492" s="265"/>
      <c r="F492" s="265"/>
      <c r="G492" s="265"/>
      <c r="H492" s="265"/>
      <c r="I492" s="265"/>
    </row>
    <row r="493" spans="2:9" ht="12.75" customHeight="1" x14ac:dyDescent="0.2">
      <c r="B493" s="261" t="s">
        <v>308</v>
      </c>
      <c r="C493" s="261" t="s">
        <v>309</v>
      </c>
      <c r="D493" s="261" t="s">
        <v>310</v>
      </c>
      <c r="E493" s="261" t="s">
        <v>366</v>
      </c>
      <c r="F493" s="261" t="s">
        <v>312</v>
      </c>
      <c r="G493" s="261" t="s">
        <v>313</v>
      </c>
      <c r="H493" s="261"/>
      <c r="I493" s="261" t="s">
        <v>314</v>
      </c>
    </row>
    <row r="494" spans="2:9" x14ac:dyDescent="0.2">
      <c r="B494" s="261"/>
      <c r="C494" s="261"/>
      <c r="D494" s="261"/>
      <c r="E494" s="261"/>
      <c r="F494" s="261"/>
      <c r="G494" s="261"/>
      <c r="H494" s="261"/>
      <c r="I494" s="261"/>
    </row>
    <row r="495" spans="2:9" x14ac:dyDescent="0.2">
      <c r="B495" s="261"/>
      <c r="C495" s="261"/>
      <c r="D495" s="261"/>
      <c r="E495" s="261"/>
      <c r="F495" s="261"/>
      <c r="G495" s="160" t="s">
        <v>315</v>
      </c>
      <c r="H495" s="160" t="s">
        <v>0</v>
      </c>
      <c r="I495" s="261"/>
    </row>
    <row r="496" spans="2:9" ht="18" x14ac:dyDescent="0.2">
      <c r="B496" s="166">
        <v>519</v>
      </c>
      <c r="C496" s="119" t="s">
        <v>335</v>
      </c>
      <c r="D496" s="124" t="s">
        <v>464</v>
      </c>
      <c r="E496" s="161" t="s">
        <v>189</v>
      </c>
      <c r="F496" s="84">
        <f>SUM(G496:H496)</f>
        <v>1</v>
      </c>
      <c r="G496" s="84"/>
      <c r="H496" s="84">
        <v>1</v>
      </c>
      <c r="I496" s="127"/>
    </row>
    <row r="497" spans="2:9" x14ac:dyDescent="0.2">
      <c r="B497" s="161" t="s">
        <v>710</v>
      </c>
      <c r="C497" s="5" t="s">
        <v>89</v>
      </c>
      <c r="D497" s="124" t="s">
        <v>465</v>
      </c>
      <c r="E497" s="166" t="s">
        <v>190</v>
      </c>
      <c r="F497" s="84">
        <f>SUM(G497:H497)</f>
        <v>3</v>
      </c>
      <c r="G497" s="84">
        <v>3</v>
      </c>
      <c r="H497" s="84"/>
      <c r="I497" s="84"/>
    </row>
    <row r="498" spans="2:9" x14ac:dyDescent="0.2">
      <c r="B498" s="263" t="s">
        <v>332</v>
      </c>
      <c r="C498" s="263"/>
      <c r="D498" s="263"/>
      <c r="E498" s="263"/>
      <c r="F498" s="164">
        <f>SUM(F496:F497)</f>
        <v>4</v>
      </c>
      <c r="G498" s="164">
        <f>SUM(G496:G497)</f>
        <v>3</v>
      </c>
      <c r="H498" s="164">
        <f>SUM(H496:H497)</f>
        <v>1</v>
      </c>
      <c r="I498" s="161">
        <f>SUM(I496:I497)</f>
        <v>0</v>
      </c>
    </row>
    <row r="499" spans="2:9" ht="12.75" customHeight="1" x14ac:dyDescent="0.2">
      <c r="B499" s="162" t="s">
        <v>88</v>
      </c>
      <c r="C499" s="262" t="s">
        <v>167</v>
      </c>
      <c r="D499" s="262"/>
      <c r="E499" s="262"/>
      <c r="F499" s="262"/>
      <c r="G499" s="262"/>
      <c r="H499" s="262"/>
      <c r="I499" s="262"/>
    </row>
    <row r="500" spans="2:9" x14ac:dyDescent="0.2">
      <c r="B500" s="162" t="s">
        <v>90</v>
      </c>
      <c r="C500" s="265" t="s">
        <v>168</v>
      </c>
      <c r="D500" s="265"/>
      <c r="E500" s="265"/>
      <c r="F500" s="265"/>
      <c r="G500" s="265"/>
      <c r="H500" s="265"/>
      <c r="I500" s="265"/>
    </row>
    <row r="501" spans="2:9" ht="12.75" customHeight="1" x14ac:dyDescent="0.2">
      <c r="B501" s="261" t="s">
        <v>308</v>
      </c>
      <c r="C501" s="261" t="s">
        <v>309</v>
      </c>
      <c r="D501" s="261" t="s">
        <v>310</v>
      </c>
      <c r="E501" s="261" t="s">
        <v>366</v>
      </c>
      <c r="F501" s="261" t="s">
        <v>312</v>
      </c>
      <c r="G501" s="261" t="s">
        <v>313</v>
      </c>
      <c r="H501" s="261"/>
      <c r="I501" s="261" t="s">
        <v>314</v>
      </c>
    </row>
    <row r="502" spans="2:9" x14ac:dyDescent="0.2">
      <c r="B502" s="261"/>
      <c r="C502" s="261"/>
      <c r="D502" s="261"/>
      <c r="E502" s="261"/>
      <c r="F502" s="261"/>
      <c r="G502" s="261"/>
      <c r="H502" s="261"/>
      <c r="I502" s="261"/>
    </row>
    <row r="503" spans="2:9" x14ac:dyDescent="0.2">
      <c r="B503" s="261"/>
      <c r="C503" s="261"/>
      <c r="D503" s="261"/>
      <c r="E503" s="261"/>
      <c r="F503" s="261"/>
      <c r="G503" s="160" t="s">
        <v>315</v>
      </c>
      <c r="H503" s="160" t="s">
        <v>0</v>
      </c>
      <c r="I503" s="261"/>
    </row>
    <row r="504" spans="2:9" ht="18" x14ac:dyDescent="0.2">
      <c r="B504" s="166">
        <v>523</v>
      </c>
      <c r="C504" s="119" t="s">
        <v>335</v>
      </c>
      <c r="D504" s="124" t="s">
        <v>466</v>
      </c>
      <c r="E504" s="161" t="s">
        <v>189</v>
      </c>
      <c r="F504" s="84">
        <f>SUM(G504:H504)</f>
        <v>1</v>
      </c>
      <c r="G504" s="84"/>
      <c r="H504" s="84">
        <v>1</v>
      </c>
      <c r="I504" s="127"/>
    </row>
    <row r="505" spans="2:9" x14ac:dyDescent="0.2">
      <c r="B505" s="161" t="s">
        <v>711</v>
      </c>
      <c r="C505" s="5" t="s">
        <v>89</v>
      </c>
      <c r="D505" s="124" t="s">
        <v>467</v>
      </c>
      <c r="E505" s="166" t="s">
        <v>190</v>
      </c>
      <c r="F505" s="84">
        <f>SUM(G505:H505)</f>
        <v>3</v>
      </c>
      <c r="G505" s="84">
        <v>3</v>
      </c>
      <c r="H505" s="84"/>
      <c r="I505" s="84"/>
    </row>
    <row r="506" spans="2:9" x14ac:dyDescent="0.2">
      <c r="B506" s="263" t="s">
        <v>331</v>
      </c>
      <c r="C506" s="263"/>
      <c r="D506" s="263"/>
      <c r="E506" s="263"/>
      <c r="F506" s="164">
        <f>SUM(F504:F505)</f>
        <v>4</v>
      </c>
      <c r="G506" s="164">
        <f>SUM(G504:G505)</f>
        <v>3</v>
      </c>
      <c r="H506" s="164">
        <f>SUM(H504:H505)</f>
        <v>1</v>
      </c>
      <c r="I506" s="161">
        <f>SUM(I504:I505)</f>
        <v>0</v>
      </c>
    </row>
    <row r="507" spans="2:9" ht="19.5" customHeight="1" x14ac:dyDescent="0.2">
      <c r="B507" s="264" t="s">
        <v>330</v>
      </c>
      <c r="C507" s="264"/>
      <c r="D507" s="264"/>
      <c r="E507" s="264"/>
      <c r="F507" s="162">
        <f>F506+F498+F490</f>
        <v>11</v>
      </c>
      <c r="G507" s="162">
        <f>G506+G498+G490</f>
        <v>8</v>
      </c>
      <c r="H507" s="162">
        <f>H506+H498+H490</f>
        <v>3</v>
      </c>
      <c r="I507" s="162">
        <f>I506+I498+I490</f>
        <v>0</v>
      </c>
    </row>
    <row r="508" spans="2:9" ht="12.75" customHeight="1" x14ac:dyDescent="0.2">
      <c r="B508" s="162" t="s">
        <v>92</v>
      </c>
      <c r="C508" s="262" t="s">
        <v>169</v>
      </c>
      <c r="D508" s="262"/>
      <c r="E508" s="262"/>
      <c r="F508" s="262"/>
      <c r="G508" s="262"/>
      <c r="H508" s="262"/>
      <c r="I508" s="262"/>
    </row>
    <row r="509" spans="2:9" x14ac:dyDescent="0.2">
      <c r="B509" s="162" t="s">
        <v>92</v>
      </c>
      <c r="C509" s="265" t="s">
        <v>307</v>
      </c>
      <c r="D509" s="265"/>
      <c r="E509" s="265"/>
      <c r="F509" s="265"/>
      <c r="G509" s="265"/>
      <c r="H509" s="265"/>
      <c r="I509" s="265"/>
    </row>
    <row r="510" spans="2:9" ht="12.75" customHeight="1" x14ac:dyDescent="0.2">
      <c r="B510" s="261" t="s">
        <v>308</v>
      </c>
      <c r="C510" s="261" t="s">
        <v>309</v>
      </c>
      <c r="D510" s="261" t="s">
        <v>310</v>
      </c>
      <c r="E510" s="261" t="s">
        <v>366</v>
      </c>
      <c r="F510" s="261" t="s">
        <v>312</v>
      </c>
      <c r="G510" s="261" t="s">
        <v>313</v>
      </c>
      <c r="H510" s="261"/>
      <c r="I510" s="261" t="s">
        <v>314</v>
      </c>
    </row>
    <row r="511" spans="2:9" x14ac:dyDescent="0.2">
      <c r="B511" s="261"/>
      <c r="C511" s="261"/>
      <c r="D511" s="261"/>
      <c r="E511" s="261"/>
      <c r="F511" s="261"/>
      <c r="G511" s="261"/>
      <c r="H511" s="261"/>
      <c r="I511" s="261"/>
    </row>
    <row r="512" spans="2:9" x14ac:dyDescent="0.2">
      <c r="B512" s="261"/>
      <c r="C512" s="261"/>
      <c r="D512" s="261"/>
      <c r="E512" s="261"/>
      <c r="F512" s="261"/>
      <c r="G512" s="160" t="s">
        <v>315</v>
      </c>
      <c r="H512" s="160" t="s">
        <v>0</v>
      </c>
      <c r="I512" s="261"/>
    </row>
    <row r="513" spans="2:9" ht="18" x14ac:dyDescent="0.2">
      <c r="B513" s="166">
        <v>527</v>
      </c>
      <c r="C513" s="119" t="s">
        <v>340</v>
      </c>
      <c r="D513" s="124" t="s">
        <v>589</v>
      </c>
      <c r="E513" s="161" t="s">
        <v>189</v>
      </c>
      <c r="F513" s="84">
        <f>SUM(G513:H513)</f>
        <v>1</v>
      </c>
      <c r="G513" s="84"/>
      <c r="H513" s="84">
        <v>1</v>
      </c>
      <c r="I513" s="127"/>
    </row>
    <row r="514" spans="2:9" x14ac:dyDescent="0.2">
      <c r="B514" s="166">
        <v>528</v>
      </c>
      <c r="C514" s="119" t="s">
        <v>57</v>
      </c>
      <c r="D514" s="124" t="s">
        <v>468</v>
      </c>
      <c r="E514" s="166" t="s">
        <v>190</v>
      </c>
      <c r="F514" s="84">
        <f>SUM(G514:H514)</f>
        <v>1</v>
      </c>
      <c r="G514" s="84">
        <v>1</v>
      </c>
      <c r="H514" s="84"/>
      <c r="I514" s="84"/>
    </row>
    <row r="515" spans="2:9" x14ac:dyDescent="0.2">
      <c r="B515" s="105">
        <v>529</v>
      </c>
      <c r="C515" s="119" t="s">
        <v>9</v>
      </c>
      <c r="D515" s="124" t="s">
        <v>468</v>
      </c>
      <c r="E515" s="166" t="s">
        <v>190</v>
      </c>
      <c r="F515" s="84">
        <f>SUM(G515:H515)</f>
        <v>1</v>
      </c>
      <c r="G515" s="166">
        <v>1</v>
      </c>
      <c r="H515" s="166"/>
      <c r="I515" s="166"/>
    </row>
    <row r="516" spans="2:9" x14ac:dyDescent="0.2">
      <c r="B516" s="263" t="s">
        <v>331</v>
      </c>
      <c r="C516" s="263"/>
      <c r="D516" s="263"/>
      <c r="E516" s="263"/>
      <c r="F516" s="164">
        <f>SUM(F513:F515)</f>
        <v>3</v>
      </c>
      <c r="G516" s="164">
        <f>SUM(G513:G515)</f>
        <v>2</v>
      </c>
      <c r="H516" s="164">
        <f>SUM(H513:H515)</f>
        <v>1</v>
      </c>
      <c r="I516" s="164">
        <f>SUM(I513:I513)</f>
        <v>0</v>
      </c>
    </row>
    <row r="517" spans="2:9" ht="12.75" customHeight="1" x14ac:dyDescent="0.2">
      <c r="B517" s="162" t="s">
        <v>92</v>
      </c>
      <c r="C517" s="262" t="s">
        <v>170</v>
      </c>
      <c r="D517" s="262"/>
      <c r="E517" s="262"/>
      <c r="F517" s="262"/>
      <c r="G517" s="262"/>
      <c r="H517" s="262"/>
      <c r="I517" s="262"/>
    </row>
    <row r="518" spans="2:9" x14ac:dyDescent="0.2">
      <c r="B518" s="162" t="s">
        <v>93</v>
      </c>
      <c r="C518" s="265" t="s">
        <v>171</v>
      </c>
      <c r="D518" s="265"/>
      <c r="E518" s="265"/>
      <c r="F518" s="265"/>
      <c r="G518" s="265"/>
      <c r="H518" s="265"/>
      <c r="I518" s="265"/>
    </row>
    <row r="519" spans="2:9" ht="12.75" customHeight="1" x14ac:dyDescent="0.2">
      <c r="B519" s="261" t="s">
        <v>308</v>
      </c>
      <c r="C519" s="261" t="s">
        <v>309</v>
      </c>
      <c r="D519" s="261" t="s">
        <v>310</v>
      </c>
      <c r="E519" s="261" t="s">
        <v>366</v>
      </c>
      <c r="F519" s="261" t="s">
        <v>312</v>
      </c>
      <c r="G519" s="261" t="s">
        <v>313</v>
      </c>
      <c r="H519" s="261"/>
      <c r="I519" s="261" t="s">
        <v>314</v>
      </c>
    </row>
    <row r="520" spans="2:9" x14ac:dyDescent="0.2">
      <c r="B520" s="261"/>
      <c r="C520" s="261"/>
      <c r="D520" s="261"/>
      <c r="E520" s="261"/>
      <c r="F520" s="261"/>
      <c r="G520" s="261"/>
      <c r="H520" s="261"/>
      <c r="I520" s="261"/>
    </row>
    <row r="521" spans="2:9" x14ac:dyDescent="0.2">
      <c r="B521" s="261"/>
      <c r="C521" s="261"/>
      <c r="D521" s="261"/>
      <c r="E521" s="261"/>
      <c r="F521" s="261"/>
      <c r="G521" s="160" t="s">
        <v>315</v>
      </c>
      <c r="H521" s="160" t="s">
        <v>0</v>
      </c>
      <c r="I521" s="261"/>
    </row>
    <row r="522" spans="2:9" ht="18" x14ac:dyDescent="0.2">
      <c r="B522" s="166">
        <v>530</v>
      </c>
      <c r="C522" s="119" t="s">
        <v>335</v>
      </c>
      <c r="D522" s="124" t="s">
        <v>469</v>
      </c>
      <c r="E522" s="161" t="s">
        <v>189</v>
      </c>
      <c r="F522" s="84">
        <f>SUM(G522:H522)</f>
        <v>1</v>
      </c>
      <c r="G522" s="84"/>
      <c r="H522" s="84">
        <v>1</v>
      </c>
      <c r="I522" s="127"/>
    </row>
    <row r="523" spans="2:9" ht="14.25" customHeight="1" x14ac:dyDescent="0.2">
      <c r="B523" s="166">
        <v>531</v>
      </c>
      <c r="C523" s="119" t="s">
        <v>333</v>
      </c>
      <c r="D523" s="124" t="s">
        <v>469</v>
      </c>
      <c r="E523" s="161" t="s">
        <v>189</v>
      </c>
      <c r="F523" s="84">
        <f>SUM(G523:H523)</f>
        <v>1</v>
      </c>
      <c r="G523" s="84"/>
      <c r="H523" s="84">
        <v>1</v>
      </c>
      <c r="I523" s="127"/>
    </row>
    <row r="524" spans="2:9" ht="15.75" customHeight="1" x14ac:dyDescent="0.2">
      <c r="B524" s="161" t="s">
        <v>712</v>
      </c>
      <c r="C524" s="5" t="s">
        <v>57</v>
      </c>
      <c r="D524" s="124" t="s">
        <v>470</v>
      </c>
      <c r="E524" s="166" t="s">
        <v>190</v>
      </c>
      <c r="F524" s="84">
        <f>SUM(G524:H524)</f>
        <v>4</v>
      </c>
      <c r="G524" s="126">
        <v>2</v>
      </c>
      <c r="H524" s="201">
        <v>2</v>
      </c>
      <c r="I524" s="84"/>
    </row>
    <row r="525" spans="2:9" ht="15" customHeight="1" x14ac:dyDescent="0.2">
      <c r="B525" s="122" t="s">
        <v>713</v>
      </c>
      <c r="C525" s="97" t="s">
        <v>95</v>
      </c>
      <c r="D525" s="124" t="s">
        <v>470</v>
      </c>
      <c r="E525" s="84" t="s">
        <v>190</v>
      </c>
      <c r="F525" s="84">
        <f>SUM(G525:H525)</f>
        <v>16</v>
      </c>
      <c r="G525" s="84">
        <v>16</v>
      </c>
      <c r="H525" s="84"/>
      <c r="I525" s="84"/>
    </row>
    <row r="526" spans="2:9" ht="15" customHeight="1" x14ac:dyDescent="0.2">
      <c r="B526" s="196">
        <v>552</v>
      </c>
      <c r="C526" s="119" t="s">
        <v>117</v>
      </c>
      <c r="D526" s="124" t="s">
        <v>470</v>
      </c>
      <c r="E526" s="84" t="s">
        <v>190</v>
      </c>
      <c r="F526" s="84">
        <v>1</v>
      </c>
      <c r="G526" s="84">
        <v>1</v>
      </c>
      <c r="H526" s="84"/>
      <c r="I526" s="164"/>
    </row>
    <row r="527" spans="2:9" ht="15" customHeight="1" x14ac:dyDescent="0.2">
      <c r="B527" s="122" t="s">
        <v>714</v>
      </c>
      <c r="C527" s="133" t="s">
        <v>348</v>
      </c>
      <c r="D527" s="124" t="s">
        <v>471</v>
      </c>
      <c r="E527" s="84" t="s">
        <v>191</v>
      </c>
      <c r="F527" s="84">
        <f t="shared" ref="F527:F532" si="9">SUM(G527:H527)</f>
        <v>7</v>
      </c>
      <c r="G527" s="84">
        <v>7</v>
      </c>
      <c r="H527" s="84"/>
      <c r="I527" s="84"/>
    </row>
    <row r="528" spans="2:9" ht="15" customHeight="1" x14ac:dyDescent="0.2">
      <c r="B528" s="122" t="s">
        <v>715</v>
      </c>
      <c r="C528" s="133" t="s">
        <v>349</v>
      </c>
      <c r="D528" s="124" t="s">
        <v>471</v>
      </c>
      <c r="E528" s="84" t="s">
        <v>191</v>
      </c>
      <c r="F528" s="84">
        <f t="shared" si="9"/>
        <v>6</v>
      </c>
      <c r="G528" s="84">
        <v>6</v>
      </c>
      <c r="H528" s="84"/>
      <c r="I528" s="84"/>
    </row>
    <row r="529" spans="2:9" ht="15" customHeight="1" x14ac:dyDescent="0.2">
      <c r="B529" s="122" t="s">
        <v>716</v>
      </c>
      <c r="C529" s="133" t="s">
        <v>350</v>
      </c>
      <c r="D529" s="124" t="s">
        <v>471</v>
      </c>
      <c r="E529" s="84" t="s">
        <v>191</v>
      </c>
      <c r="F529" s="84">
        <f t="shared" si="9"/>
        <v>8</v>
      </c>
      <c r="G529" s="84">
        <v>8</v>
      </c>
      <c r="H529" s="84"/>
      <c r="I529" s="84"/>
    </row>
    <row r="530" spans="2:9" ht="15" customHeight="1" x14ac:dyDescent="0.2">
      <c r="B530" s="166">
        <v>574</v>
      </c>
      <c r="C530" s="92" t="s">
        <v>344</v>
      </c>
      <c r="D530" s="124" t="s">
        <v>471</v>
      </c>
      <c r="E530" s="93" t="s">
        <v>191</v>
      </c>
      <c r="F530" s="84">
        <f t="shared" si="9"/>
        <v>1</v>
      </c>
      <c r="G530" s="96">
        <v>1</v>
      </c>
      <c r="H530" s="84"/>
      <c r="I530" s="84"/>
    </row>
    <row r="531" spans="2:9" x14ac:dyDescent="0.2">
      <c r="B531" s="166">
        <v>575</v>
      </c>
      <c r="C531" s="92" t="s">
        <v>343</v>
      </c>
      <c r="D531" s="124" t="s">
        <v>471</v>
      </c>
      <c r="E531" s="93" t="s">
        <v>191</v>
      </c>
      <c r="F531" s="84">
        <f t="shared" si="9"/>
        <v>1</v>
      </c>
      <c r="G531" s="96">
        <v>1</v>
      </c>
      <c r="H531" s="84"/>
      <c r="I531" s="84"/>
    </row>
    <row r="532" spans="2:9" x14ac:dyDescent="0.2">
      <c r="B532" s="161" t="s">
        <v>717</v>
      </c>
      <c r="C532" s="5" t="s">
        <v>33</v>
      </c>
      <c r="D532" s="124" t="s">
        <v>471</v>
      </c>
      <c r="E532" s="94" t="s">
        <v>191</v>
      </c>
      <c r="F532" s="84">
        <f t="shared" si="9"/>
        <v>4</v>
      </c>
      <c r="G532" s="126">
        <v>4</v>
      </c>
      <c r="H532" s="84"/>
      <c r="I532" s="164"/>
    </row>
    <row r="533" spans="2:9" x14ac:dyDescent="0.2">
      <c r="B533" s="263" t="s">
        <v>332</v>
      </c>
      <c r="C533" s="263"/>
      <c r="D533" s="263"/>
      <c r="E533" s="263"/>
      <c r="F533" s="164">
        <f>SUM(F522:F532)</f>
        <v>50</v>
      </c>
      <c r="G533" s="164">
        <f>SUM(G522:G532)</f>
        <v>46</v>
      </c>
      <c r="H533" s="164">
        <f>SUM(H522:H532)</f>
        <v>4</v>
      </c>
      <c r="I533" s="123">
        <f>SUM(I522:I532)</f>
        <v>0</v>
      </c>
    </row>
    <row r="534" spans="2:9" ht="12.75" customHeight="1" x14ac:dyDescent="0.2">
      <c r="B534" s="162" t="s">
        <v>92</v>
      </c>
      <c r="C534" s="262" t="s">
        <v>170</v>
      </c>
      <c r="D534" s="262"/>
      <c r="E534" s="262"/>
      <c r="F534" s="262"/>
      <c r="G534" s="262"/>
      <c r="H534" s="262"/>
      <c r="I534" s="262"/>
    </row>
    <row r="535" spans="2:9" x14ac:dyDescent="0.2">
      <c r="B535" s="162" t="s">
        <v>97</v>
      </c>
      <c r="C535" s="265" t="s">
        <v>172</v>
      </c>
      <c r="D535" s="265"/>
      <c r="E535" s="265"/>
      <c r="F535" s="265"/>
      <c r="G535" s="265"/>
      <c r="H535" s="265"/>
      <c r="I535" s="265"/>
    </row>
    <row r="536" spans="2:9" ht="12.75" customHeight="1" x14ac:dyDescent="0.2">
      <c r="B536" s="261" t="s">
        <v>308</v>
      </c>
      <c r="C536" s="261" t="s">
        <v>309</v>
      </c>
      <c r="D536" s="261" t="s">
        <v>310</v>
      </c>
      <c r="E536" s="261" t="s">
        <v>366</v>
      </c>
      <c r="F536" s="261" t="s">
        <v>312</v>
      </c>
      <c r="G536" s="261" t="s">
        <v>313</v>
      </c>
      <c r="H536" s="261"/>
      <c r="I536" s="261" t="s">
        <v>314</v>
      </c>
    </row>
    <row r="537" spans="2:9" x14ac:dyDescent="0.2">
      <c r="B537" s="261"/>
      <c r="C537" s="261"/>
      <c r="D537" s="261"/>
      <c r="E537" s="261"/>
      <c r="F537" s="261"/>
      <c r="G537" s="261"/>
      <c r="H537" s="261"/>
      <c r="I537" s="261"/>
    </row>
    <row r="538" spans="2:9" ht="15.75" customHeight="1" x14ac:dyDescent="0.2">
      <c r="B538" s="261"/>
      <c r="C538" s="261"/>
      <c r="D538" s="261"/>
      <c r="E538" s="261"/>
      <c r="F538" s="261"/>
      <c r="G538" s="160" t="s">
        <v>315</v>
      </c>
      <c r="H538" s="160" t="s">
        <v>0</v>
      </c>
      <c r="I538" s="261"/>
    </row>
    <row r="539" spans="2:9" ht="18" x14ac:dyDescent="0.2">
      <c r="B539" s="166">
        <v>580</v>
      </c>
      <c r="C539" s="119" t="s">
        <v>335</v>
      </c>
      <c r="D539" s="124" t="s">
        <v>472</v>
      </c>
      <c r="E539" s="161" t="s">
        <v>189</v>
      </c>
      <c r="F539" s="84">
        <f t="shared" ref="F539:F545" si="10">SUM(G539:H539)</f>
        <v>1</v>
      </c>
      <c r="G539" s="84"/>
      <c r="H539" s="84">
        <v>1</v>
      </c>
      <c r="I539" s="127"/>
    </row>
    <row r="540" spans="2:9" x14ac:dyDescent="0.2">
      <c r="B540" s="161" t="s">
        <v>718</v>
      </c>
      <c r="C540" s="5" t="s">
        <v>57</v>
      </c>
      <c r="D540" s="124" t="s">
        <v>473</v>
      </c>
      <c r="E540" s="166" t="s">
        <v>190</v>
      </c>
      <c r="F540" s="84">
        <f t="shared" si="10"/>
        <v>5</v>
      </c>
      <c r="G540" s="101">
        <v>4</v>
      </c>
      <c r="H540" s="202">
        <v>1</v>
      </c>
      <c r="I540" s="84"/>
    </row>
    <row r="541" spans="2:9" x14ac:dyDescent="0.2">
      <c r="B541" s="161" t="s">
        <v>719</v>
      </c>
      <c r="C541" s="5" t="s">
        <v>95</v>
      </c>
      <c r="D541" s="124" t="s">
        <v>473</v>
      </c>
      <c r="E541" s="166" t="s">
        <v>190</v>
      </c>
      <c r="F541" s="84">
        <f t="shared" si="10"/>
        <v>4</v>
      </c>
      <c r="G541" s="84">
        <v>4</v>
      </c>
      <c r="H541" s="107"/>
      <c r="I541" s="164"/>
    </row>
    <row r="542" spans="2:9" x14ac:dyDescent="0.2">
      <c r="B542" s="166">
        <v>590</v>
      </c>
      <c r="C542" s="119" t="s">
        <v>612</v>
      </c>
      <c r="D542" s="124" t="s">
        <v>473</v>
      </c>
      <c r="E542" s="166" t="s">
        <v>190</v>
      </c>
      <c r="F542" s="106">
        <f t="shared" si="10"/>
        <v>1</v>
      </c>
      <c r="G542" s="106">
        <v>1</v>
      </c>
      <c r="H542" s="107"/>
      <c r="I542" s="164"/>
    </row>
    <row r="543" spans="2:9" s="139" customFormat="1" x14ac:dyDescent="0.2">
      <c r="B543" s="151">
        <v>591</v>
      </c>
      <c r="C543" s="153" t="s">
        <v>30</v>
      </c>
      <c r="D543" s="154" t="s">
        <v>473</v>
      </c>
      <c r="E543" s="151" t="s">
        <v>190</v>
      </c>
      <c r="F543" s="106">
        <f t="shared" si="10"/>
        <v>1</v>
      </c>
      <c r="G543" s="126">
        <v>1</v>
      </c>
      <c r="H543" s="162"/>
      <c r="I543" s="164"/>
    </row>
    <row r="544" spans="2:9" x14ac:dyDescent="0.2">
      <c r="B544" s="161" t="s">
        <v>720</v>
      </c>
      <c r="C544" s="119" t="s">
        <v>347</v>
      </c>
      <c r="D544" s="124" t="s">
        <v>474</v>
      </c>
      <c r="E544" s="166" t="s">
        <v>191</v>
      </c>
      <c r="F544" s="126">
        <f t="shared" si="10"/>
        <v>3</v>
      </c>
      <c r="G544" s="84">
        <v>3</v>
      </c>
      <c r="H544" s="84"/>
      <c r="I544" s="164"/>
    </row>
    <row r="545" spans="2:9" x14ac:dyDescent="0.2">
      <c r="B545" s="166">
        <v>595</v>
      </c>
      <c r="C545" s="119" t="s">
        <v>344</v>
      </c>
      <c r="D545" s="124" t="s">
        <v>474</v>
      </c>
      <c r="E545" s="166" t="s">
        <v>191</v>
      </c>
      <c r="F545" s="84">
        <f t="shared" si="10"/>
        <v>1</v>
      </c>
      <c r="G545" s="84">
        <v>1</v>
      </c>
      <c r="H545" s="84"/>
      <c r="I545" s="164"/>
    </row>
    <row r="546" spans="2:9" ht="17.25" customHeight="1" x14ac:dyDescent="0.2">
      <c r="B546" s="263" t="s">
        <v>332</v>
      </c>
      <c r="C546" s="263"/>
      <c r="D546" s="263"/>
      <c r="E546" s="263"/>
      <c r="F546" s="164">
        <f>SUM(F539:F545)</f>
        <v>16</v>
      </c>
      <c r="G546" s="164">
        <f>SUM(G539:G545)</f>
        <v>14</v>
      </c>
      <c r="H546" s="164">
        <f>SUM(H539:H545)</f>
        <v>2</v>
      </c>
      <c r="I546" s="164">
        <f>SUM(I539:I545)</f>
        <v>0</v>
      </c>
    </row>
    <row r="547" spans="2:9" ht="12.75" customHeight="1" x14ac:dyDescent="0.2">
      <c r="B547" s="162" t="s">
        <v>92</v>
      </c>
      <c r="C547" s="262" t="s">
        <v>170</v>
      </c>
      <c r="D547" s="262"/>
      <c r="E547" s="262"/>
      <c r="F547" s="262"/>
      <c r="G547" s="262"/>
      <c r="H547" s="262"/>
      <c r="I547" s="262"/>
    </row>
    <row r="548" spans="2:9" x14ac:dyDescent="0.2">
      <c r="B548" s="162" t="s">
        <v>100</v>
      </c>
      <c r="C548" s="165" t="s">
        <v>173</v>
      </c>
      <c r="D548" s="170"/>
      <c r="E548" s="170"/>
      <c r="F548" s="170"/>
      <c r="G548" s="170"/>
      <c r="H548" s="170"/>
      <c r="I548" s="170"/>
    </row>
    <row r="549" spans="2:9" ht="12.75" customHeight="1" x14ac:dyDescent="0.2">
      <c r="B549" s="261" t="s">
        <v>308</v>
      </c>
      <c r="C549" s="261" t="s">
        <v>309</v>
      </c>
      <c r="D549" s="261" t="s">
        <v>310</v>
      </c>
      <c r="E549" s="261" t="s">
        <v>366</v>
      </c>
      <c r="F549" s="261" t="s">
        <v>312</v>
      </c>
      <c r="G549" s="261" t="s">
        <v>313</v>
      </c>
      <c r="H549" s="261"/>
      <c r="I549" s="261" t="s">
        <v>314</v>
      </c>
    </row>
    <row r="550" spans="2:9" x14ac:dyDescent="0.2">
      <c r="B550" s="261"/>
      <c r="C550" s="261"/>
      <c r="D550" s="261"/>
      <c r="E550" s="261"/>
      <c r="F550" s="261"/>
      <c r="G550" s="261"/>
      <c r="H550" s="261"/>
      <c r="I550" s="261"/>
    </row>
    <row r="551" spans="2:9" x14ac:dyDescent="0.2">
      <c r="B551" s="261"/>
      <c r="C551" s="261"/>
      <c r="D551" s="261"/>
      <c r="E551" s="261"/>
      <c r="F551" s="261"/>
      <c r="G551" s="160" t="s">
        <v>315</v>
      </c>
      <c r="H551" s="160" t="s">
        <v>0</v>
      </c>
      <c r="I551" s="261"/>
    </row>
    <row r="552" spans="2:9" ht="18" x14ac:dyDescent="0.2">
      <c r="B552" s="166">
        <v>596</v>
      </c>
      <c r="C552" s="119" t="s">
        <v>335</v>
      </c>
      <c r="D552" s="124" t="s">
        <v>475</v>
      </c>
      <c r="E552" s="161" t="s">
        <v>189</v>
      </c>
      <c r="F552" s="84">
        <f>SUM(G552:H552)</f>
        <v>1</v>
      </c>
      <c r="G552" s="84"/>
      <c r="H552" s="84">
        <v>1</v>
      </c>
      <c r="I552" s="127"/>
    </row>
    <row r="553" spans="2:9" x14ac:dyDescent="0.2">
      <c r="B553" s="161" t="s">
        <v>721</v>
      </c>
      <c r="C553" s="5" t="s">
        <v>57</v>
      </c>
      <c r="D553" s="124" t="s">
        <v>476</v>
      </c>
      <c r="E553" s="166" t="s">
        <v>190</v>
      </c>
      <c r="F553" s="84">
        <f>SUM(G553:H553)</f>
        <v>3</v>
      </c>
      <c r="G553" s="126">
        <v>3</v>
      </c>
      <c r="H553" s="84"/>
      <c r="I553" s="84"/>
    </row>
    <row r="554" spans="2:9" ht="18" customHeight="1" x14ac:dyDescent="0.2">
      <c r="B554" s="122" t="s">
        <v>722</v>
      </c>
      <c r="C554" s="97" t="s">
        <v>95</v>
      </c>
      <c r="D554" s="124" t="s">
        <v>476</v>
      </c>
      <c r="E554" s="84" t="s">
        <v>190</v>
      </c>
      <c r="F554" s="84">
        <f>SUM(G554:H554)</f>
        <v>6</v>
      </c>
      <c r="G554" s="84">
        <v>6</v>
      </c>
      <c r="H554" s="84"/>
      <c r="I554" s="84"/>
    </row>
    <row r="555" spans="2:9" ht="15" customHeight="1" x14ac:dyDescent="0.2">
      <c r="B555" s="166">
        <v>606</v>
      </c>
      <c r="C555" s="119" t="s">
        <v>346</v>
      </c>
      <c r="D555" s="124" t="s">
        <v>477</v>
      </c>
      <c r="E555" s="166" t="s">
        <v>191</v>
      </c>
      <c r="F555" s="84">
        <f>SUM(G555:H555)</f>
        <v>1</v>
      </c>
      <c r="G555" s="84">
        <v>1</v>
      </c>
      <c r="H555" s="84"/>
      <c r="I555" s="164"/>
    </row>
    <row r="556" spans="2:9" x14ac:dyDescent="0.2">
      <c r="B556" s="263" t="s">
        <v>332</v>
      </c>
      <c r="C556" s="263"/>
      <c r="D556" s="263"/>
      <c r="E556" s="263"/>
      <c r="F556" s="164">
        <f>SUM(F552:F555)</f>
        <v>11</v>
      </c>
      <c r="G556" s="164">
        <f>SUM(G552:G555)</f>
        <v>10</v>
      </c>
      <c r="H556" s="164">
        <f>SUM(H552:H555)</f>
        <v>1</v>
      </c>
      <c r="I556" s="123">
        <f>SUM(I552:I555)</f>
        <v>0</v>
      </c>
    </row>
    <row r="557" spans="2:9" ht="16.5" customHeight="1" x14ac:dyDescent="0.2">
      <c r="B557" s="264" t="s">
        <v>330</v>
      </c>
      <c r="C557" s="264"/>
      <c r="D557" s="264"/>
      <c r="E557" s="264"/>
      <c r="F557" s="162">
        <f>F556+F546+F533+F516</f>
        <v>80</v>
      </c>
      <c r="G557" s="162">
        <f>G556+G546+G533+G516</f>
        <v>72</v>
      </c>
      <c r="H557" s="162">
        <f>H556+H546+H533+H516</f>
        <v>8</v>
      </c>
      <c r="I557" s="162">
        <f>I556+I546+I533+I516</f>
        <v>0</v>
      </c>
    </row>
    <row r="558" spans="2:9" ht="16.5" customHeight="1" x14ac:dyDescent="0.2">
      <c r="B558" s="167"/>
      <c r="C558" s="167"/>
      <c r="D558" s="167"/>
      <c r="E558" s="167"/>
      <c r="F558" s="167"/>
      <c r="G558" s="167"/>
      <c r="H558" s="167"/>
      <c r="I558" s="167"/>
    </row>
    <row r="559" spans="2:9" ht="12.75" customHeight="1" x14ac:dyDescent="0.2">
      <c r="B559" s="162" t="s">
        <v>101</v>
      </c>
      <c r="C559" s="262" t="s">
        <v>174</v>
      </c>
      <c r="D559" s="262"/>
      <c r="E559" s="262"/>
      <c r="F559" s="262"/>
      <c r="G559" s="262"/>
      <c r="H559" s="262"/>
      <c r="I559" s="262"/>
    </row>
    <row r="560" spans="2:9" x14ac:dyDescent="0.2">
      <c r="B560" s="162" t="s">
        <v>101</v>
      </c>
      <c r="C560" s="265" t="s">
        <v>307</v>
      </c>
      <c r="D560" s="265"/>
      <c r="E560" s="265"/>
      <c r="F560" s="265"/>
      <c r="G560" s="265"/>
      <c r="H560" s="265"/>
      <c r="I560" s="265"/>
    </row>
    <row r="561" spans="2:9" ht="12.75" customHeight="1" x14ac:dyDescent="0.2">
      <c r="B561" s="261" t="s">
        <v>308</v>
      </c>
      <c r="C561" s="261" t="s">
        <v>309</v>
      </c>
      <c r="D561" s="261" t="s">
        <v>310</v>
      </c>
      <c r="E561" s="261" t="s">
        <v>366</v>
      </c>
      <c r="F561" s="261" t="s">
        <v>312</v>
      </c>
      <c r="G561" s="261" t="s">
        <v>313</v>
      </c>
      <c r="H561" s="261"/>
      <c r="I561" s="261" t="s">
        <v>314</v>
      </c>
    </row>
    <row r="562" spans="2:9" x14ac:dyDescent="0.2">
      <c r="B562" s="261"/>
      <c r="C562" s="261"/>
      <c r="D562" s="261"/>
      <c r="E562" s="261"/>
      <c r="F562" s="261"/>
      <c r="G562" s="261"/>
      <c r="H562" s="261"/>
      <c r="I562" s="261"/>
    </row>
    <row r="563" spans="2:9" x14ac:dyDescent="0.2">
      <c r="B563" s="261"/>
      <c r="C563" s="261"/>
      <c r="D563" s="261"/>
      <c r="E563" s="261"/>
      <c r="F563" s="261"/>
      <c r="G563" s="160" t="s">
        <v>315</v>
      </c>
      <c r="H563" s="160" t="s">
        <v>0</v>
      </c>
      <c r="I563" s="261"/>
    </row>
    <row r="564" spans="2:9" ht="18" x14ac:dyDescent="0.2">
      <c r="B564" s="166">
        <v>607</v>
      </c>
      <c r="C564" s="119" t="s">
        <v>340</v>
      </c>
      <c r="D564" s="124" t="s">
        <v>588</v>
      </c>
      <c r="E564" s="161" t="s">
        <v>189</v>
      </c>
      <c r="F564" s="84">
        <f>SUM(G564:H564)</f>
        <v>1</v>
      </c>
      <c r="G564" s="84"/>
      <c r="H564" s="84">
        <v>1</v>
      </c>
      <c r="I564" s="127"/>
    </row>
    <row r="565" spans="2:9" x14ac:dyDescent="0.2">
      <c r="B565" s="166">
        <v>608</v>
      </c>
      <c r="C565" s="5" t="s">
        <v>57</v>
      </c>
      <c r="D565" s="124" t="s">
        <v>527</v>
      </c>
      <c r="E565" s="166" t="s">
        <v>190</v>
      </c>
      <c r="F565" s="84">
        <f>SUM(G565:H565)</f>
        <v>1</v>
      </c>
      <c r="G565" s="84">
        <v>1</v>
      </c>
      <c r="H565" s="84"/>
      <c r="I565" s="166"/>
    </row>
    <row r="566" spans="2:9" x14ac:dyDescent="0.2">
      <c r="B566" s="121" t="s">
        <v>723</v>
      </c>
      <c r="C566" s="5" t="s">
        <v>33</v>
      </c>
      <c r="D566" s="124" t="s">
        <v>478</v>
      </c>
      <c r="E566" s="94" t="s">
        <v>191</v>
      </c>
      <c r="F566" s="84">
        <f>SUM(G566:H566)</f>
        <v>1</v>
      </c>
      <c r="G566" s="84">
        <v>1</v>
      </c>
      <c r="H566" s="84"/>
      <c r="I566" s="164"/>
    </row>
    <row r="567" spans="2:9" x14ac:dyDescent="0.2">
      <c r="B567" s="263" t="s">
        <v>331</v>
      </c>
      <c r="C567" s="263"/>
      <c r="D567" s="263"/>
      <c r="E567" s="263"/>
      <c r="F567" s="164">
        <f>SUM(F564:F566)</f>
        <v>3</v>
      </c>
      <c r="G567" s="164">
        <f>SUM(G564:G566)</f>
        <v>2</v>
      </c>
      <c r="H567" s="164">
        <f>SUM(H564:H566)</f>
        <v>1</v>
      </c>
      <c r="I567" s="164">
        <f>SUM(I564:I566)</f>
        <v>0</v>
      </c>
    </row>
    <row r="568" spans="2:9" ht="12.75" customHeight="1" x14ac:dyDescent="0.2">
      <c r="B568" s="162" t="s">
        <v>101</v>
      </c>
      <c r="C568" s="262" t="s">
        <v>175</v>
      </c>
      <c r="D568" s="262"/>
      <c r="E568" s="262"/>
      <c r="F568" s="262"/>
      <c r="G568" s="262"/>
      <c r="H568" s="262"/>
      <c r="I568" s="262"/>
    </row>
    <row r="569" spans="2:9" x14ac:dyDescent="0.2">
      <c r="B569" s="162" t="s">
        <v>102</v>
      </c>
      <c r="C569" s="265" t="s">
        <v>176</v>
      </c>
      <c r="D569" s="265"/>
      <c r="E569" s="265"/>
      <c r="F569" s="265"/>
      <c r="G569" s="265"/>
      <c r="H569" s="265"/>
      <c r="I569" s="265"/>
    </row>
    <row r="570" spans="2:9" ht="12.75" customHeight="1" x14ac:dyDescent="0.2">
      <c r="B570" s="261" t="s">
        <v>308</v>
      </c>
      <c r="C570" s="261" t="s">
        <v>309</v>
      </c>
      <c r="D570" s="261" t="s">
        <v>310</v>
      </c>
      <c r="E570" s="261" t="s">
        <v>366</v>
      </c>
      <c r="F570" s="261" t="s">
        <v>312</v>
      </c>
      <c r="G570" s="261" t="s">
        <v>313</v>
      </c>
      <c r="H570" s="261"/>
      <c r="I570" s="261" t="s">
        <v>314</v>
      </c>
    </row>
    <row r="571" spans="2:9" x14ac:dyDescent="0.2">
      <c r="B571" s="261"/>
      <c r="C571" s="261"/>
      <c r="D571" s="261"/>
      <c r="E571" s="261"/>
      <c r="F571" s="261"/>
      <c r="G571" s="261"/>
      <c r="H571" s="261"/>
      <c r="I571" s="261"/>
    </row>
    <row r="572" spans="2:9" x14ac:dyDescent="0.2">
      <c r="B572" s="261"/>
      <c r="C572" s="261"/>
      <c r="D572" s="261"/>
      <c r="E572" s="261"/>
      <c r="F572" s="261"/>
      <c r="G572" s="160" t="s">
        <v>315</v>
      </c>
      <c r="H572" s="160" t="s">
        <v>0</v>
      </c>
      <c r="I572" s="261"/>
    </row>
    <row r="573" spans="2:9" ht="18" x14ac:dyDescent="0.2">
      <c r="B573" s="166">
        <v>610</v>
      </c>
      <c r="C573" s="119" t="s">
        <v>335</v>
      </c>
      <c r="D573" s="124" t="s">
        <v>479</v>
      </c>
      <c r="E573" s="161" t="s">
        <v>189</v>
      </c>
      <c r="F573" s="84">
        <f>SUM(G573:H573)</f>
        <v>1</v>
      </c>
      <c r="G573" s="84"/>
      <c r="H573" s="84">
        <v>1</v>
      </c>
      <c r="I573" s="127"/>
    </row>
    <row r="574" spans="2:9" ht="14.25" customHeight="1" x14ac:dyDescent="0.2">
      <c r="B574" s="122" t="s">
        <v>724</v>
      </c>
      <c r="C574" s="97" t="s">
        <v>98</v>
      </c>
      <c r="D574" s="124" t="s">
        <v>480</v>
      </c>
      <c r="E574" s="84" t="s">
        <v>190</v>
      </c>
      <c r="F574" s="84">
        <f>SUM(G574:H574)</f>
        <v>8</v>
      </c>
      <c r="G574" s="84">
        <v>8</v>
      </c>
      <c r="H574" s="84"/>
      <c r="I574" s="84"/>
    </row>
    <row r="575" spans="2:9" x14ac:dyDescent="0.2">
      <c r="B575" s="161" t="s">
        <v>725</v>
      </c>
      <c r="C575" s="5" t="s">
        <v>30</v>
      </c>
      <c r="D575" s="124" t="s">
        <v>480</v>
      </c>
      <c r="E575" s="166" t="s">
        <v>190</v>
      </c>
      <c r="F575" s="84">
        <f>SUM(G575:H575)</f>
        <v>2</v>
      </c>
      <c r="G575" s="84">
        <v>2</v>
      </c>
      <c r="H575" s="84"/>
      <c r="I575" s="164"/>
    </row>
    <row r="576" spans="2:9" x14ac:dyDescent="0.2">
      <c r="B576" s="166">
        <v>621</v>
      </c>
      <c r="C576" s="119" t="s">
        <v>345</v>
      </c>
      <c r="D576" s="124" t="s">
        <v>481</v>
      </c>
      <c r="E576" s="166" t="s">
        <v>191</v>
      </c>
      <c r="F576" s="84">
        <f>SUM(G576:H576)</f>
        <v>1</v>
      </c>
      <c r="G576" s="84">
        <v>1</v>
      </c>
      <c r="H576" s="84"/>
      <c r="I576" s="164"/>
    </row>
    <row r="577" spans="2:9" x14ac:dyDescent="0.2">
      <c r="B577" s="263" t="s">
        <v>332</v>
      </c>
      <c r="C577" s="263"/>
      <c r="D577" s="263"/>
      <c r="E577" s="263"/>
      <c r="F577" s="164">
        <f>SUM(F573:F576)</f>
        <v>12</v>
      </c>
      <c r="G577" s="164">
        <f>SUM(G573:G576)</f>
        <v>11</v>
      </c>
      <c r="H577" s="164">
        <f>SUM(H573:H576)</f>
        <v>1</v>
      </c>
      <c r="I577" s="123">
        <f>SUM(I573:I576)</f>
        <v>0</v>
      </c>
    </row>
    <row r="578" spans="2:9" ht="12.75" customHeight="1" x14ac:dyDescent="0.2">
      <c r="B578" s="162" t="s">
        <v>101</v>
      </c>
      <c r="C578" s="262" t="s">
        <v>175</v>
      </c>
      <c r="D578" s="262"/>
      <c r="E578" s="262"/>
      <c r="F578" s="262"/>
      <c r="G578" s="262"/>
      <c r="H578" s="262"/>
      <c r="I578" s="262"/>
    </row>
    <row r="579" spans="2:9" x14ac:dyDescent="0.2">
      <c r="B579" s="162" t="s">
        <v>103</v>
      </c>
      <c r="C579" s="265" t="s">
        <v>177</v>
      </c>
      <c r="D579" s="265"/>
      <c r="E579" s="265"/>
      <c r="F579" s="265"/>
      <c r="G579" s="265"/>
      <c r="H579" s="265"/>
      <c r="I579" s="265"/>
    </row>
    <row r="580" spans="2:9" ht="12.75" customHeight="1" x14ac:dyDescent="0.2">
      <c r="B580" s="261" t="s">
        <v>308</v>
      </c>
      <c r="C580" s="261" t="s">
        <v>309</v>
      </c>
      <c r="D580" s="261" t="s">
        <v>310</v>
      </c>
      <c r="E580" s="261" t="s">
        <v>366</v>
      </c>
      <c r="F580" s="261" t="s">
        <v>312</v>
      </c>
      <c r="G580" s="261" t="s">
        <v>313</v>
      </c>
      <c r="H580" s="261"/>
      <c r="I580" s="261" t="s">
        <v>314</v>
      </c>
    </row>
    <row r="581" spans="2:9" x14ac:dyDescent="0.2">
      <c r="B581" s="261"/>
      <c r="C581" s="261"/>
      <c r="D581" s="261"/>
      <c r="E581" s="261"/>
      <c r="F581" s="261"/>
      <c r="G581" s="261"/>
      <c r="H581" s="261"/>
      <c r="I581" s="261"/>
    </row>
    <row r="582" spans="2:9" x14ac:dyDescent="0.2">
      <c r="B582" s="261"/>
      <c r="C582" s="261"/>
      <c r="D582" s="261"/>
      <c r="E582" s="261"/>
      <c r="F582" s="261"/>
      <c r="G582" s="160" t="s">
        <v>315</v>
      </c>
      <c r="H582" s="160" t="s">
        <v>0</v>
      </c>
      <c r="I582" s="261"/>
    </row>
    <row r="583" spans="2:9" ht="18" x14ac:dyDescent="0.2">
      <c r="B583" s="166">
        <v>622</v>
      </c>
      <c r="C583" s="119" t="s">
        <v>335</v>
      </c>
      <c r="D583" s="124" t="s">
        <v>482</v>
      </c>
      <c r="E583" s="161" t="s">
        <v>189</v>
      </c>
      <c r="F583" s="84">
        <f>SUM(G583:H583)</f>
        <v>1</v>
      </c>
      <c r="G583" s="84"/>
      <c r="H583" s="84">
        <v>1</v>
      </c>
      <c r="I583" s="127"/>
    </row>
    <row r="584" spans="2:9" ht="18" x14ac:dyDescent="0.2">
      <c r="B584" s="181" t="s">
        <v>726</v>
      </c>
      <c r="C584" s="119" t="s">
        <v>333</v>
      </c>
      <c r="D584" s="124" t="s">
        <v>482</v>
      </c>
      <c r="E584" s="181" t="s">
        <v>189</v>
      </c>
      <c r="F584" s="126">
        <f>SUM(G584:H584)</f>
        <v>4</v>
      </c>
      <c r="G584" s="126"/>
      <c r="H584" s="126">
        <v>4</v>
      </c>
      <c r="I584" s="127"/>
    </row>
    <row r="585" spans="2:9" s="103" customFormat="1" ht="17.25" customHeight="1" x14ac:dyDescent="0.2">
      <c r="B585" s="122" t="s">
        <v>727</v>
      </c>
      <c r="C585" s="133" t="s">
        <v>611</v>
      </c>
      <c r="D585" s="124" t="s">
        <v>483</v>
      </c>
      <c r="E585" s="126" t="s">
        <v>190</v>
      </c>
      <c r="F585" s="126">
        <v>14</v>
      </c>
      <c r="G585" s="126">
        <v>14</v>
      </c>
      <c r="H585" s="126"/>
      <c r="I585" s="126"/>
    </row>
    <row r="586" spans="2:9" x14ac:dyDescent="0.2">
      <c r="B586" s="181" t="s">
        <v>728</v>
      </c>
      <c r="C586" s="119" t="s">
        <v>316</v>
      </c>
      <c r="D586" s="124" t="s">
        <v>483</v>
      </c>
      <c r="E586" s="181" t="s">
        <v>190</v>
      </c>
      <c r="F586" s="126">
        <f>SUM(G586:H586)</f>
        <v>2</v>
      </c>
      <c r="G586" s="126">
        <v>2</v>
      </c>
      <c r="H586" s="182"/>
      <c r="I586" s="126"/>
    </row>
    <row r="587" spans="2:9" x14ac:dyDescent="0.2">
      <c r="B587" s="121" t="s">
        <v>729</v>
      </c>
      <c r="C587" s="119" t="s">
        <v>344</v>
      </c>
      <c r="D587" s="124" t="s">
        <v>484</v>
      </c>
      <c r="E587" s="181" t="s">
        <v>191</v>
      </c>
      <c r="F587" s="126">
        <f>SUM(G587:H587)</f>
        <v>1</v>
      </c>
      <c r="G587" s="126">
        <v>1</v>
      </c>
      <c r="H587" s="126"/>
      <c r="I587" s="181"/>
    </row>
    <row r="588" spans="2:9" s="138" customFormat="1" x14ac:dyDescent="0.2">
      <c r="B588" s="121" t="s">
        <v>730</v>
      </c>
      <c r="C588" s="119" t="s">
        <v>363</v>
      </c>
      <c r="D588" s="124" t="s">
        <v>484</v>
      </c>
      <c r="E588" s="181" t="s">
        <v>191</v>
      </c>
      <c r="F588" s="126">
        <f>SUM(G588:H588)</f>
        <v>1</v>
      </c>
      <c r="G588" s="126">
        <v>1</v>
      </c>
      <c r="H588" s="126"/>
      <c r="I588" s="181"/>
    </row>
    <row r="589" spans="2:9" s="138" customFormat="1" x14ac:dyDescent="0.2">
      <c r="B589" s="121" t="s">
        <v>731</v>
      </c>
      <c r="C589" s="119" t="s">
        <v>31</v>
      </c>
      <c r="D589" s="124" t="s">
        <v>484</v>
      </c>
      <c r="E589" s="181" t="s">
        <v>191</v>
      </c>
      <c r="F589" s="126">
        <f>SUM(G589:H589)</f>
        <v>1</v>
      </c>
      <c r="G589" s="126">
        <v>1</v>
      </c>
      <c r="H589" s="126"/>
      <c r="I589" s="181"/>
    </row>
    <row r="590" spans="2:9" x14ac:dyDescent="0.2">
      <c r="B590" s="263" t="s">
        <v>332</v>
      </c>
      <c r="C590" s="263"/>
      <c r="D590" s="263"/>
      <c r="E590" s="263"/>
      <c r="F590" s="183">
        <f>SUM(F583:F589)</f>
        <v>24</v>
      </c>
      <c r="G590" s="183">
        <f>SUM(G583:G589)</f>
        <v>19</v>
      </c>
      <c r="H590" s="183">
        <f>SUM(H583:H589)</f>
        <v>5</v>
      </c>
      <c r="I590" s="183">
        <f>SUM(I583:I589)</f>
        <v>0</v>
      </c>
    </row>
    <row r="591" spans="2:9" ht="12.75" customHeight="1" x14ac:dyDescent="0.2">
      <c r="B591" s="182" t="s">
        <v>101</v>
      </c>
      <c r="C591" s="262" t="s">
        <v>175</v>
      </c>
      <c r="D591" s="262"/>
      <c r="E591" s="262"/>
      <c r="F591" s="262"/>
      <c r="G591" s="262"/>
      <c r="H591" s="262"/>
      <c r="I591" s="262"/>
    </row>
    <row r="592" spans="2:9" x14ac:dyDescent="0.2">
      <c r="B592" s="182" t="s">
        <v>104</v>
      </c>
      <c r="C592" s="265" t="s">
        <v>178</v>
      </c>
      <c r="D592" s="265"/>
      <c r="E592" s="265"/>
      <c r="F592" s="265"/>
      <c r="G592" s="265"/>
      <c r="H592" s="265"/>
      <c r="I592" s="265"/>
    </row>
    <row r="593" spans="2:9" ht="12.75" customHeight="1" x14ac:dyDescent="0.2">
      <c r="B593" s="261" t="s">
        <v>308</v>
      </c>
      <c r="C593" s="261" t="s">
        <v>309</v>
      </c>
      <c r="D593" s="261" t="s">
        <v>310</v>
      </c>
      <c r="E593" s="261" t="s">
        <v>366</v>
      </c>
      <c r="F593" s="261" t="s">
        <v>312</v>
      </c>
      <c r="G593" s="261" t="s">
        <v>313</v>
      </c>
      <c r="H593" s="261"/>
      <c r="I593" s="261" t="s">
        <v>314</v>
      </c>
    </row>
    <row r="594" spans="2:9" x14ac:dyDescent="0.2">
      <c r="B594" s="261"/>
      <c r="C594" s="261"/>
      <c r="D594" s="261"/>
      <c r="E594" s="261"/>
      <c r="F594" s="261"/>
      <c r="G594" s="261"/>
      <c r="H594" s="261"/>
      <c r="I594" s="261"/>
    </row>
    <row r="595" spans="2:9" x14ac:dyDescent="0.2">
      <c r="B595" s="261"/>
      <c r="C595" s="261"/>
      <c r="D595" s="261"/>
      <c r="E595" s="261"/>
      <c r="F595" s="261"/>
      <c r="G595" s="180" t="s">
        <v>315</v>
      </c>
      <c r="H595" s="180" t="s">
        <v>0</v>
      </c>
      <c r="I595" s="261"/>
    </row>
    <row r="596" spans="2:9" ht="18" x14ac:dyDescent="0.2">
      <c r="B596" s="181">
        <v>646</v>
      </c>
      <c r="C596" s="119" t="s">
        <v>335</v>
      </c>
      <c r="D596" s="124" t="s">
        <v>485</v>
      </c>
      <c r="E596" s="181" t="s">
        <v>189</v>
      </c>
      <c r="F596" s="126">
        <f t="shared" ref="F596:F601" si="11">SUM(G596:H596)</f>
        <v>1</v>
      </c>
      <c r="G596" s="126"/>
      <c r="H596" s="126">
        <v>1</v>
      </c>
      <c r="I596" s="127"/>
    </row>
    <row r="597" spans="2:9" ht="18" x14ac:dyDescent="0.2">
      <c r="B597" s="181" t="s">
        <v>732</v>
      </c>
      <c r="C597" s="119" t="s">
        <v>333</v>
      </c>
      <c r="D597" s="124" t="s">
        <v>485</v>
      </c>
      <c r="E597" s="181" t="s">
        <v>189</v>
      </c>
      <c r="F597" s="126">
        <f t="shared" si="11"/>
        <v>2</v>
      </c>
      <c r="G597" s="126"/>
      <c r="H597" s="126">
        <v>2</v>
      </c>
      <c r="I597" s="127"/>
    </row>
    <row r="598" spans="2:9" x14ac:dyDescent="0.2">
      <c r="B598" s="181" t="s">
        <v>733</v>
      </c>
      <c r="C598" s="119" t="s">
        <v>105</v>
      </c>
      <c r="D598" s="124" t="s">
        <v>486</v>
      </c>
      <c r="E598" s="181" t="s">
        <v>190</v>
      </c>
      <c r="F598" s="126">
        <f t="shared" si="11"/>
        <v>3</v>
      </c>
      <c r="G598" s="126">
        <v>3</v>
      </c>
      <c r="H598" s="126"/>
      <c r="I598" s="126"/>
    </row>
    <row r="599" spans="2:9" x14ac:dyDescent="0.2">
      <c r="B599" s="181">
        <v>652</v>
      </c>
      <c r="C599" s="133" t="s">
        <v>343</v>
      </c>
      <c r="D599" s="124" t="s">
        <v>487</v>
      </c>
      <c r="E599" s="126" t="s">
        <v>191</v>
      </c>
      <c r="F599" s="126">
        <f t="shared" si="11"/>
        <v>1</v>
      </c>
      <c r="G599" s="126">
        <v>1</v>
      </c>
      <c r="H599" s="126"/>
      <c r="I599" s="126"/>
    </row>
    <row r="600" spans="2:9" ht="13.5" customHeight="1" x14ac:dyDescent="0.2">
      <c r="B600" s="122" t="s">
        <v>734</v>
      </c>
      <c r="C600" s="133" t="s">
        <v>342</v>
      </c>
      <c r="D600" s="124" t="s">
        <v>487</v>
      </c>
      <c r="E600" s="126" t="s">
        <v>191</v>
      </c>
      <c r="F600" s="126">
        <f t="shared" si="11"/>
        <v>24</v>
      </c>
      <c r="G600" s="126">
        <v>24</v>
      </c>
      <c r="H600" s="126"/>
      <c r="I600" s="126"/>
    </row>
    <row r="601" spans="2:9" ht="14.25" customHeight="1" x14ac:dyDescent="0.2">
      <c r="B601" s="181" t="s">
        <v>735</v>
      </c>
      <c r="C601" s="133" t="s">
        <v>341</v>
      </c>
      <c r="D601" s="124" t="s">
        <v>487</v>
      </c>
      <c r="E601" s="126" t="s">
        <v>191</v>
      </c>
      <c r="F601" s="126">
        <f t="shared" si="11"/>
        <v>8</v>
      </c>
      <c r="G601" s="126">
        <v>8</v>
      </c>
      <c r="H601" s="182"/>
      <c r="I601" s="183"/>
    </row>
    <row r="602" spans="2:9" ht="13.5" customHeight="1" x14ac:dyDescent="0.2">
      <c r="B602" s="263" t="s">
        <v>332</v>
      </c>
      <c r="C602" s="263"/>
      <c r="D602" s="263"/>
      <c r="E602" s="263"/>
      <c r="F602" s="183">
        <f>SUM(F596:F601)</f>
        <v>39</v>
      </c>
      <c r="G602" s="183">
        <f>SUM(G596:G601)</f>
        <v>36</v>
      </c>
      <c r="H602" s="183">
        <f>SUM(H596:H601)</f>
        <v>3</v>
      </c>
      <c r="I602" s="183">
        <f>SUM(I596:I601)</f>
        <v>0</v>
      </c>
    </row>
    <row r="603" spans="2:9" ht="12.75" customHeight="1" x14ac:dyDescent="0.2">
      <c r="B603" s="182" t="s">
        <v>101</v>
      </c>
      <c r="C603" s="262" t="s">
        <v>175</v>
      </c>
      <c r="D603" s="262"/>
      <c r="E603" s="262"/>
      <c r="F603" s="262"/>
      <c r="G603" s="262"/>
      <c r="H603" s="262"/>
      <c r="I603" s="262"/>
    </row>
    <row r="604" spans="2:9" x14ac:dyDescent="0.2">
      <c r="B604" s="182" t="s">
        <v>106</v>
      </c>
      <c r="C604" s="171" t="s">
        <v>179</v>
      </c>
      <c r="D604" s="192"/>
      <c r="E604" s="192"/>
      <c r="F604" s="192"/>
      <c r="G604" s="192"/>
      <c r="H604" s="192"/>
      <c r="I604" s="192"/>
    </row>
    <row r="605" spans="2:9" ht="11.25" customHeight="1" x14ac:dyDescent="0.2">
      <c r="B605" s="261" t="s">
        <v>308</v>
      </c>
      <c r="C605" s="261" t="s">
        <v>309</v>
      </c>
      <c r="D605" s="261" t="s">
        <v>310</v>
      </c>
      <c r="E605" s="261" t="s">
        <v>366</v>
      </c>
      <c r="F605" s="261" t="s">
        <v>312</v>
      </c>
      <c r="G605" s="261" t="s">
        <v>313</v>
      </c>
      <c r="H605" s="261"/>
      <c r="I605" s="261" t="s">
        <v>314</v>
      </c>
    </row>
    <row r="606" spans="2:9" ht="11.25" customHeight="1" x14ac:dyDescent="0.2">
      <c r="B606" s="261"/>
      <c r="C606" s="261"/>
      <c r="D606" s="261"/>
      <c r="E606" s="261"/>
      <c r="F606" s="261"/>
      <c r="G606" s="261"/>
      <c r="H606" s="261"/>
      <c r="I606" s="261"/>
    </row>
    <row r="607" spans="2:9" ht="11.25" customHeight="1" x14ac:dyDescent="0.2">
      <c r="B607" s="261"/>
      <c r="C607" s="261"/>
      <c r="D607" s="261"/>
      <c r="E607" s="261"/>
      <c r="F607" s="261"/>
      <c r="G607" s="180" t="s">
        <v>315</v>
      </c>
      <c r="H607" s="180" t="s">
        <v>0</v>
      </c>
      <c r="I607" s="261"/>
    </row>
    <row r="608" spans="2:9" ht="12.75" customHeight="1" x14ac:dyDescent="0.2">
      <c r="B608" s="181">
        <v>685</v>
      </c>
      <c r="C608" s="119" t="s">
        <v>335</v>
      </c>
      <c r="D608" s="124" t="s">
        <v>488</v>
      </c>
      <c r="E608" s="181" t="s">
        <v>189</v>
      </c>
      <c r="F608" s="126">
        <f>SUM(G608:H608)</f>
        <v>1</v>
      </c>
      <c r="G608" s="126"/>
      <c r="H608" s="126">
        <v>1</v>
      </c>
      <c r="I608" s="127"/>
    </row>
    <row r="609" spans="2:9" ht="12.75" customHeight="1" x14ac:dyDescent="0.2">
      <c r="B609" s="181">
        <v>686</v>
      </c>
      <c r="C609" s="119" t="s">
        <v>333</v>
      </c>
      <c r="D609" s="124" t="s">
        <v>488</v>
      </c>
      <c r="E609" s="181" t="s">
        <v>189</v>
      </c>
      <c r="F609" s="126">
        <f>SUM(G609:H609)</f>
        <v>1</v>
      </c>
      <c r="G609" s="126"/>
      <c r="H609" s="126">
        <v>1</v>
      </c>
      <c r="I609" s="127"/>
    </row>
    <row r="610" spans="2:9" ht="12.75" customHeight="1" x14ac:dyDescent="0.2">
      <c r="B610" s="122" t="s">
        <v>736</v>
      </c>
      <c r="C610" s="133" t="s">
        <v>99</v>
      </c>
      <c r="D610" s="124" t="s">
        <v>489</v>
      </c>
      <c r="E610" s="126" t="s">
        <v>190</v>
      </c>
      <c r="F610" s="126">
        <f>SUM(G610:H610)</f>
        <v>7</v>
      </c>
      <c r="G610" s="126">
        <v>7</v>
      </c>
      <c r="H610" s="182"/>
      <c r="I610" s="126"/>
    </row>
    <row r="611" spans="2:9" ht="12.75" customHeight="1" x14ac:dyDescent="0.2">
      <c r="B611" s="122" t="s">
        <v>737</v>
      </c>
      <c r="C611" s="133" t="s">
        <v>339</v>
      </c>
      <c r="D611" s="124" t="s">
        <v>490</v>
      </c>
      <c r="E611" s="126" t="s">
        <v>191</v>
      </c>
      <c r="F611" s="126">
        <f>SUM(G611:H611)</f>
        <v>11</v>
      </c>
      <c r="G611" s="126">
        <v>11</v>
      </c>
      <c r="H611" s="182"/>
      <c r="I611" s="126"/>
    </row>
    <row r="612" spans="2:9" ht="12.75" customHeight="1" x14ac:dyDescent="0.2">
      <c r="B612" s="121" t="s">
        <v>738</v>
      </c>
      <c r="C612" s="119" t="s">
        <v>96</v>
      </c>
      <c r="D612" s="124" t="s">
        <v>490</v>
      </c>
      <c r="E612" s="181" t="s">
        <v>191</v>
      </c>
      <c r="F612" s="181">
        <f>SUM(G612:H612)</f>
        <v>4</v>
      </c>
      <c r="G612" s="199">
        <v>4</v>
      </c>
      <c r="H612" s="182"/>
      <c r="I612" s="181"/>
    </row>
    <row r="613" spans="2:9" ht="12.75" customHeight="1" x14ac:dyDescent="0.2">
      <c r="B613" s="263" t="s">
        <v>332</v>
      </c>
      <c r="C613" s="263"/>
      <c r="D613" s="263"/>
      <c r="E613" s="263"/>
      <c r="F613" s="183">
        <f>SUM(F608:F612)</f>
        <v>24</v>
      </c>
      <c r="G613" s="183">
        <f>SUM(G608:G612)</f>
        <v>22</v>
      </c>
      <c r="H613" s="183">
        <f>SUM(H608:H612)</f>
        <v>2</v>
      </c>
      <c r="I613" s="183">
        <f>SUM(I608:I611)</f>
        <v>0</v>
      </c>
    </row>
    <row r="614" spans="2:9" ht="16.5" customHeight="1" x14ac:dyDescent="0.2">
      <c r="B614" s="264" t="s">
        <v>330</v>
      </c>
      <c r="C614" s="264"/>
      <c r="D614" s="264"/>
      <c r="E614" s="264"/>
      <c r="F614" s="182">
        <f>F613+F602+F590+F577+F567</f>
        <v>102</v>
      </c>
      <c r="G614" s="182">
        <f>G613+G602+G590+G577+G567</f>
        <v>90</v>
      </c>
      <c r="H614" s="182">
        <f>H613+H602+H590+H577+H567</f>
        <v>12</v>
      </c>
      <c r="I614" s="182">
        <f>I613+I602+I590+I577+I567</f>
        <v>0</v>
      </c>
    </row>
    <row r="615" spans="2:9" ht="16.5" customHeight="1" x14ac:dyDescent="0.2">
      <c r="B615" s="182"/>
      <c r="C615" s="182"/>
      <c r="D615" s="182"/>
      <c r="E615" s="182"/>
      <c r="F615" s="182"/>
      <c r="G615" s="182"/>
      <c r="H615" s="182"/>
      <c r="I615" s="182"/>
    </row>
    <row r="616" spans="2:9" ht="15" customHeight="1" x14ac:dyDescent="0.2">
      <c r="B616" s="182" t="s">
        <v>107</v>
      </c>
      <c r="C616" s="266" t="s">
        <v>180</v>
      </c>
      <c r="D616" s="266"/>
      <c r="E616" s="266"/>
      <c r="F616" s="266"/>
      <c r="G616" s="266"/>
      <c r="H616" s="266"/>
      <c r="I616" s="266"/>
    </row>
    <row r="617" spans="2:9" x14ac:dyDescent="0.2">
      <c r="B617" s="182" t="s">
        <v>107</v>
      </c>
      <c r="C617" s="265" t="s">
        <v>307</v>
      </c>
      <c r="D617" s="265"/>
      <c r="E617" s="265"/>
      <c r="F617" s="265"/>
      <c r="G617" s="265"/>
      <c r="H617" s="265"/>
      <c r="I617" s="265"/>
    </row>
    <row r="618" spans="2:9" ht="12.75" customHeight="1" x14ac:dyDescent="0.2">
      <c r="B618" s="261" t="s">
        <v>308</v>
      </c>
      <c r="C618" s="261" t="s">
        <v>309</v>
      </c>
      <c r="D618" s="261" t="s">
        <v>310</v>
      </c>
      <c r="E618" s="261" t="s">
        <v>366</v>
      </c>
      <c r="F618" s="261" t="s">
        <v>312</v>
      </c>
      <c r="G618" s="261" t="s">
        <v>313</v>
      </c>
      <c r="H618" s="261"/>
      <c r="I618" s="261" t="s">
        <v>314</v>
      </c>
    </row>
    <row r="619" spans="2:9" x14ac:dyDescent="0.2">
      <c r="B619" s="261"/>
      <c r="C619" s="261"/>
      <c r="D619" s="261"/>
      <c r="E619" s="261"/>
      <c r="F619" s="261"/>
      <c r="G619" s="261"/>
      <c r="H619" s="261"/>
      <c r="I619" s="261"/>
    </row>
    <row r="620" spans="2:9" x14ac:dyDescent="0.2">
      <c r="B620" s="261"/>
      <c r="C620" s="261"/>
      <c r="D620" s="261"/>
      <c r="E620" s="261"/>
      <c r="F620" s="261"/>
      <c r="G620" s="180" t="s">
        <v>315</v>
      </c>
      <c r="H620" s="180" t="s">
        <v>0</v>
      </c>
      <c r="I620" s="261"/>
    </row>
    <row r="621" spans="2:9" ht="13.5" customHeight="1" x14ac:dyDescent="0.2">
      <c r="B621" s="181">
        <v>709</v>
      </c>
      <c r="C621" s="119" t="s">
        <v>340</v>
      </c>
      <c r="D621" s="124" t="s">
        <v>491</v>
      </c>
      <c r="E621" s="181" t="s">
        <v>189</v>
      </c>
      <c r="F621" s="126">
        <f t="shared" ref="F621:F627" si="12">SUM(G621:H621)</f>
        <v>1</v>
      </c>
      <c r="G621" s="126">
        <v>1</v>
      </c>
      <c r="H621" s="126"/>
      <c r="I621" s="126"/>
    </row>
    <row r="622" spans="2:9" ht="15.75" customHeight="1" x14ac:dyDescent="0.2">
      <c r="B622" s="181" t="s">
        <v>739</v>
      </c>
      <c r="C622" s="119" t="s">
        <v>334</v>
      </c>
      <c r="D622" s="124" t="s">
        <v>491</v>
      </c>
      <c r="E622" s="181" t="s">
        <v>189</v>
      </c>
      <c r="F622" s="126">
        <f>SUM(G622:H622)</f>
        <v>5</v>
      </c>
      <c r="G622" s="126"/>
      <c r="H622" s="126">
        <v>5</v>
      </c>
      <c r="I622" s="126"/>
    </row>
    <row r="623" spans="2:9" ht="13.5" customHeight="1" x14ac:dyDescent="0.2">
      <c r="B623" s="181" t="s">
        <v>740</v>
      </c>
      <c r="C623" s="133" t="s">
        <v>113</v>
      </c>
      <c r="D623" s="124" t="s">
        <v>492</v>
      </c>
      <c r="E623" s="181" t="s">
        <v>190</v>
      </c>
      <c r="F623" s="126">
        <f>SUM(G623:H623)</f>
        <v>2</v>
      </c>
      <c r="G623" s="126">
        <v>2</v>
      </c>
      <c r="H623" s="126"/>
      <c r="I623" s="183"/>
    </row>
    <row r="624" spans="2:9" ht="13.5" customHeight="1" x14ac:dyDescent="0.2">
      <c r="B624" s="121" t="s">
        <v>741</v>
      </c>
      <c r="C624" s="119" t="s">
        <v>30</v>
      </c>
      <c r="D624" s="124" t="s">
        <v>492</v>
      </c>
      <c r="E624" s="181" t="s">
        <v>190</v>
      </c>
      <c r="F624" s="126">
        <f t="shared" si="12"/>
        <v>2</v>
      </c>
      <c r="G624" s="126">
        <v>2</v>
      </c>
      <c r="H624" s="126"/>
      <c r="I624" s="181"/>
    </row>
    <row r="625" spans="2:9" ht="13.5" customHeight="1" x14ac:dyDescent="0.2">
      <c r="B625" s="122" t="s">
        <v>742</v>
      </c>
      <c r="C625" s="184" t="s">
        <v>343</v>
      </c>
      <c r="D625" s="124" t="s">
        <v>493</v>
      </c>
      <c r="E625" s="181" t="s">
        <v>191</v>
      </c>
      <c r="F625" s="126">
        <f t="shared" si="12"/>
        <v>1</v>
      </c>
      <c r="G625" s="126">
        <v>1</v>
      </c>
      <c r="H625" s="126"/>
      <c r="I625" s="119"/>
    </row>
    <row r="626" spans="2:9" ht="13.5" customHeight="1" x14ac:dyDescent="0.2">
      <c r="B626" s="181" t="s">
        <v>743</v>
      </c>
      <c r="C626" s="119" t="s">
        <v>31</v>
      </c>
      <c r="D626" s="124" t="s">
        <v>493</v>
      </c>
      <c r="E626" s="181" t="s">
        <v>191</v>
      </c>
      <c r="F626" s="126">
        <f t="shared" si="12"/>
        <v>2</v>
      </c>
      <c r="G626" s="126">
        <v>2</v>
      </c>
      <c r="H626" s="126"/>
      <c r="I626" s="183"/>
    </row>
    <row r="627" spans="2:9" ht="13.5" customHeight="1" x14ac:dyDescent="0.2">
      <c r="B627" s="121" t="s">
        <v>744</v>
      </c>
      <c r="C627" s="119" t="s">
        <v>33</v>
      </c>
      <c r="D627" s="124" t="s">
        <v>493</v>
      </c>
      <c r="E627" s="193" t="s">
        <v>191</v>
      </c>
      <c r="F627" s="126">
        <f t="shared" si="12"/>
        <v>1</v>
      </c>
      <c r="G627" s="126">
        <v>1</v>
      </c>
      <c r="H627" s="126"/>
      <c r="I627" s="181"/>
    </row>
    <row r="628" spans="2:9" x14ac:dyDescent="0.2">
      <c r="B628" s="263" t="s">
        <v>331</v>
      </c>
      <c r="C628" s="263"/>
      <c r="D628" s="263"/>
      <c r="E628" s="263"/>
      <c r="F628" s="183">
        <f>SUM(F621:F627)</f>
        <v>14</v>
      </c>
      <c r="G628" s="183">
        <f>SUM(G621:G627)</f>
        <v>9</v>
      </c>
      <c r="H628" s="183">
        <f>SUM(H621:H627)</f>
        <v>5</v>
      </c>
      <c r="I628" s="183">
        <f>SUM(I621:I626)</f>
        <v>0</v>
      </c>
    </row>
    <row r="629" spans="2:9" ht="12.75" customHeight="1" x14ac:dyDescent="0.2">
      <c r="B629" s="182" t="s">
        <v>107</v>
      </c>
      <c r="C629" s="262" t="s">
        <v>180</v>
      </c>
      <c r="D629" s="262"/>
      <c r="E629" s="262"/>
      <c r="F629" s="262"/>
      <c r="G629" s="262"/>
      <c r="H629" s="262"/>
      <c r="I629" s="262"/>
    </row>
    <row r="630" spans="2:9" x14ac:dyDescent="0.2">
      <c r="B630" s="182" t="s">
        <v>108</v>
      </c>
      <c r="C630" s="265" t="s">
        <v>181</v>
      </c>
      <c r="D630" s="265"/>
      <c r="E630" s="265"/>
      <c r="F630" s="265"/>
      <c r="G630" s="265"/>
      <c r="H630" s="265"/>
      <c r="I630" s="265"/>
    </row>
    <row r="631" spans="2:9" ht="12" customHeight="1" x14ac:dyDescent="0.2">
      <c r="B631" s="261" t="s">
        <v>308</v>
      </c>
      <c r="C631" s="261" t="s">
        <v>309</v>
      </c>
      <c r="D631" s="261" t="s">
        <v>310</v>
      </c>
      <c r="E631" s="261" t="s">
        <v>366</v>
      </c>
      <c r="F631" s="261" t="s">
        <v>312</v>
      </c>
      <c r="G631" s="261" t="s">
        <v>313</v>
      </c>
      <c r="H631" s="261"/>
      <c r="I631" s="261" t="s">
        <v>314</v>
      </c>
    </row>
    <row r="632" spans="2:9" ht="12" customHeight="1" x14ac:dyDescent="0.2">
      <c r="B632" s="261"/>
      <c r="C632" s="261"/>
      <c r="D632" s="261"/>
      <c r="E632" s="261"/>
      <c r="F632" s="261"/>
      <c r="G632" s="261"/>
      <c r="H632" s="261"/>
      <c r="I632" s="261"/>
    </row>
    <row r="633" spans="2:9" ht="10.5" customHeight="1" x14ac:dyDescent="0.2">
      <c r="B633" s="261"/>
      <c r="C633" s="261"/>
      <c r="D633" s="261"/>
      <c r="E633" s="261"/>
      <c r="F633" s="261"/>
      <c r="G633" s="180" t="s">
        <v>315</v>
      </c>
      <c r="H633" s="180" t="s">
        <v>0</v>
      </c>
      <c r="I633" s="261"/>
    </row>
    <row r="634" spans="2:9" x14ac:dyDescent="0.2">
      <c r="B634" s="181">
        <v>723</v>
      </c>
      <c r="C634" s="119" t="s">
        <v>335</v>
      </c>
      <c r="D634" s="124" t="s">
        <v>494</v>
      </c>
      <c r="E634" s="181" t="s">
        <v>189</v>
      </c>
      <c r="F634" s="126">
        <f t="shared" ref="F634:F639" si="13">SUM(G634:H634)</f>
        <v>1</v>
      </c>
      <c r="G634" s="126"/>
      <c r="H634" s="126">
        <v>1</v>
      </c>
      <c r="I634" s="126"/>
    </row>
    <row r="635" spans="2:9" x14ac:dyDescent="0.2">
      <c r="B635" s="181" t="s">
        <v>745</v>
      </c>
      <c r="C635" s="119" t="s">
        <v>333</v>
      </c>
      <c r="D635" s="124" t="s">
        <v>494</v>
      </c>
      <c r="E635" s="181" t="s">
        <v>189</v>
      </c>
      <c r="F635" s="126">
        <f t="shared" si="13"/>
        <v>2</v>
      </c>
      <c r="G635" s="126"/>
      <c r="H635" s="126">
        <v>2</v>
      </c>
      <c r="I635" s="126"/>
    </row>
    <row r="636" spans="2:9" ht="17.25" customHeight="1" x14ac:dyDescent="0.2">
      <c r="B636" s="181" t="s">
        <v>746</v>
      </c>
      <c r="C636" s="119" t="s">
        <v>336</v>
      </c>
      <c r="D636" s="124" t="s">
        <v>495</v>
      </c>
      <c r="E636" s="126" t="s">
        <v>190</v>
      </c>
      <c r="F636" s="126">
        <f t="shared" si="13"/>
        <v>7</v>
      </c>
      <c r="G636" s="126">
        <v>7</v>
      </c>
      <c r="H636" s="126"/>
      <c r="I636" s="126"/>
    </row>
    <row r="637" spans="2:9" ht="15" customHeight="1" x14ac:dyDescent="0.2">
      <c r="B637" s="122" t="s">
        <v>747</v>
      </c>
      <c r="C637" s="133" t="s">
        <v>113</v>
      </c>
      <c r="D637" s="124" t="s">
        <v>495</v>
      </c>
      <c r="E637" s="126" t="s">
        <v>190</v>
      </c>
      <c r="F637" s="126">
        <f t="shared" si="13"/>
        <v>24</v>
      </c>
      <c r="G637" s="126">
        <v>24</v>
      </c>
      <c r="H637" s="126"/>
      <c r="I637" s="126"/>
    </row>
    <row r="638" spans="2:9" ht="19.5" customHeight="1" x14ac:dyDescent="0.2">
      <c r="B638" s="122" t="s">
        <v>748</v>
      </c>
      <c r="C638" s="133" t="s">
        <v>337</v>
      </c>
      <c r="D638" s="124" t="s">
        <v>496</v>
      </c>
      <c r="E638" s="126" t="s">
        <v>191</v>
      </c>
      <c r="F638" s="126">
        <f t="shared" si="13"/>
        <v>33</v>
      </c>
      <c r="G638" s="126">
        <v>33</v>
      </c>
      <c r="H638" s="126"/>
      <c r="I638" s="126"/>
    </row>
    <row r="639" spans="2:9" ht="15.75" customHeight="1" x14ac:dyDescent="0.2">
      <c r="B639" s="181" t="s">
        <v>749</v>
      </c>
      <c r="C639" s="119" t="s">
        <v>338</v>
      </c>
      <c r="D639" s="124" t="s">
        <v>496</v>
      </c>
      <c r="E639" s="181" t="s">
        <v>191</v>
      </c>
      <c r="F639" s="126">
        <f t="shared" si="13"/>
        <v>17</v>
      </c>
      <c r="G639" s="126">
        <v>17</v>
      </c>
      <c r="H639" s="126"/>
      <c r="I639" s="183"/>
    </row>
    <row r="640" spans="2:9" x14ac:dyDescent="0.2">
      <c r="B640" s="263" t="s">
        <v>332</v>
      </c>
      <c r="C640" s="263"/>
      <c r="D640" s="263"/>
      <c r="E640" s="263"/>
      <c r="F640" s="183">
        <f>SUM(F634:F639)</f>
        <v>84</v>
      </c>
      <c r="G640" s="183">
        <f>SUM(G634:G639)</f>
        <v>81</v>
      </c>
      <c r="H640" s="183">
        <f>SUM(H634:H639)</f>
        <v>3</v>
      </c>
      <c r="I640" s="183">
        <f>SUM(I634:I639)</f>
        <v>0</v>
      </c>
    </row>
    <row r="641" spans="2:9" ht="12.75" customHeight="1" x14ac:dyDescent="0.2">
      <c r="B641" s="182" t="s">
        <v>107</v>
      </c>
      <c r="C641" s="262" t="s">
        <v>180</v>
      </c>
      <c r="D641" s="262"/>
      <c r="E641" s="262"/>
      <c r="F641" s="262"/>
      <c r="G641" s="262"/>
      <c r="H641" s="262"/>
      <c r="I641" s="262"/>
    </row>
    <row r="642" spans="2:9" x14ac:dyDescent="0.2">
      <c r="B642" s="182" t="s">
        <v>109</v>
      </c>
      <c r="C642" s="265" t="s">
        <v>182</v>
      </c>
      <c r="D642" s="265"/>
      <c r="E642" s="265"/>
      <c r="F642" s="265"/>
      <c r="G642" s="265"/>
      <c r="H642" s="265"/>
      <c r="I642" s="265"/>
    </row>
    <row r="643" spans="2:9" ht="12.75" customHeight="1" x14ac:dyDescent="0.2">
      <c r="B643" s="261" t="s">
        <v>308</v>
      </c>
      <c r="C643" s="261" t="s">
        <v>309</v>
      </c>
      <c r="D643" s="261" t="s">
        <v>310</v>
      </c>
      <c r="E643" s="261" t="s">
        <v>366</v>
      </c>
      <c r="F643" s="261" t="s">
        <v>312</v>
      </c>
      <c r="G643" s="261" t="s">
        <v>313</v>
      </c>
      <c r="H643" s="261"/>
      <c r="I643" s="261" t="s">
        <v>314</v>
      </c>
    </row>
    <row r="644" spans="2:9" ht="12" customHeight="1" x14ac:dyDescent="0.2">
      <c r="B644" s="261"/>
      <c r="C644" s="261"/>
      <c r="D644" s="261"/>
      <c r="E644" s="261"/>
      <c r="F644" s="261"/>
      <c r="G644" s="261"/>
      <c r="H644" s="261"/>
      <c r="I644" s="261"/>
    </row>
    <row r="645" spans="2:9" ht="11.25" customHeight="1" x14ac:dyDescent="0.2">
      <c r="B645" s="261"/>
      <c r="C645" s="261"/>
      <c r="D645" s="261"/>
      <c r="E645" s="261"/>
      <c r="F645" s="261"/>
      <c r="G645" s="180" t="s">
        <v>315</v>
      </c>
      <c r="H645" s="180" t="s">
        <v>0</v>
      </c>
      <c r="I645" s="261"/>
    </row>
    <row r="646" spans="2:9" x14ac:dyDescent="0.2">
      <c r="B646" s="181">
        <v>807</v>
      </c>
      <c r="C646" s="119" t="s">
        <v>335</v>
      </c>
      <c r="D646" s="124" t="s">
        <v>497</v>
      </c>
      <c r="E646" s="181" t="s">
        <v>189</v>
      </c>
      <c r="F646" s="126">
        <f t="shared" ref="F646:F653" si="14">SUM(G646:H646)</f>
        <v>1</v>
      </c>
      <c r="G646" s="126"/>
      <c r="H646" s="126">
        <v>1</v>
      </c>
      <c r="I646" s="126"/>
    </row>
    <row r="647" spans="2:9" x14ac:dyDescent="0.2">
      <c r="B647" s="181">
        <v>808</v>
      </c>
      <c r="C647" s="119" t="s">
        <v>333</v>
      </c>
      <c r="D647" s="124" t="s">
        <v>497</v>
      </c>
      <c r="E647" s="181" t="s">
        <v>189</v>
      </c>
      <c r="F647" s="126">
        <f t="shared" si="14"/>
        <v>1</v>
      </c>
      <c r="G647" s="126"/>
      <c r="H647" s="126">
        <v>1</v>
      </c>
      <c r="I647" s="126"/>
    </row>
    <row r="648" spans="2:9" x14ac:dyDescent="0.2">
      <c r="B648" s="181" t="s">
        <v>750</v>
      </c>
      <c r="C648" s="119" t="s">
        <v>336</v>
      </c>
      <c r="D648" s="124" t="s">
        <v>498</v>
      </c>
      <c r="E648" s="126" t="s">
        <v>190</v>
      </c>
      <c r="F648" s="126">
        <f t="shared" si="14"/>
        <v>4</v>
      </c>
      <c r="G648" s="126">
        <v>4</v>
      </c>
      <c r="H648" s="126"/>
      <c r="I648" s="126"/>
    </row>
    <row r="649" spans="2:9" ht="12.75" customHeight="1" x14ac:dyDescent="0.2">
      <c r="B649" s="122" t="s">
        <v>751</v>
      </c>
      <c r="C649" s="133" t="s">
        <v>113</v>
      </c>
      <c r="D649" s="124" t="s">
        <v>498</v>
      </c>
      <c r="E649" s="126" t="s">
        <v>190</v>
      </c>
      <c r="F649" s="126">
        <f t="shared" si="14"/>
        <v>8</v>
      </c>
      <c r="G649" s="126">
        <v>8</v>
      </c>
      <c r="H649" s="126"/>
      <c r="I649" s="126"/>
    </row>
    <row r="650" spans="2:9" ht="12.75" customHeight="1" x14ac:dyDescent="0.2">
      <c r="B650" s="181">
        <v>821</v>
      </c>
      <c r="C650" s="119" t="s">
        <v>30</v>
      </c>
      <c r="D650" s="124" t="s">
        <v>498</v>
      </c>
      <c r="E650" s="181" t="s">
        <v>190</v>
      </c>
      <c r="F650" s="126">
        <f t="shared" si="14"/>
        <v>1</v>
      </c>
      <c r="G650" s="126">
        <v>1</v>
      </c>
      <c r="H650" s="126"/>
      <c r="I650" s="183"/>
    </row>
    <row r="651" spans="2:9" ht="12.75" customHeight="1" x14ac:dyDescent="0.2">
      <c r="B651" s="181" t="s">
        <v>752</v>
      </c>
      <c r="C651" s="133" t="s">
        <v>337</v>
      </c>
      <c r="D651" s="124" t="s">
        <v>499</v>
      </c>
      <c r="E651" s="181" t="s">
        <v>191</v>
      </c>
      <c r="F651" s="126">
        <f t="shared" si="14"/>
        <v>6</v>
      </c>
      <c r="G651" s="126">
        <v>6</v>
      </c>
      <c r="H651" s="126"/>
      <c r="I651" s="183"/>
    </row>
    <row r="652" spans="2:9" ht="12.75" customHeight="1" x14ac:dyDescent="0.2">
      <c r="B652" s="122" t="s">
        <v>753</v>
      </c>
      <c r="C652" s="119" t="s">
        <v>338</v>
      </c>
      <c r="D652" s="124" t="s">
        <v>499</v>
      </c>
      <c r="E652" s="126" t="s">
        <v>191</v>
      </c>
      <c r="F652" s="126">
        <f t="shared" si="14"/>
        <v>9</v>
      </c>
      <c r="G652" s="126">
        <v>9</v>
      </c>
      <c r="H652" s="126"/>
      <c r="I652" s="126"/>
    </row>
    <row r="653" spans="2:9" ht="12.75" customHeight="1" x14ac:dyDescent="0.2">
      <c r="B653" s="122" t="s">
        <v>754</v>
      </c>
      <c r="C653" s="133" t="s">
        <v>96</v>
      </c>
      <c r="D653" s="124" t="s">
        <v>499</v>
      </c>
      <c r="E653" s="126" t="s">
        <v>191</v>
      </c>
      <c r="F653" s="126">
        <f t="shared" si="14"/>
        <v>1</v>
      </c>
      <c r="G653" s="126">
        <v>1</v>
      </c>
      <c r="H653" s="126"/>
      <c r="I653" s="126"/>
    </row>
    <row r="654" spans="2:9" ht="15.75" customHeight="1" x14ac:dyDescent="0.2">
      <c r="B654" s="263" t="s">
        <v>332</v>
      </c>
      <c r="C654" s="263"/>
      <c r="D654" s="263"/>
      <c r="E654" s="263"/>
      <c r="F654" s="183">
        <f>SUM(F646:F653)</f>
        <v>31</v>
      </c>
      <c r="G654" s="183">
        <f>SUM(G646:G653)</f>
        <v>29</v>
      </c>
      <c r="H654" s="183">
        <f>SUM(H646:H653)</f>
        <v>2</v>
      </c>
      <c r="I654" s="183">
        <f>SUM(I646:I653)</f>
        <v>0</v>
      </c>
    </row>
    <row r="655" spans="2:9" ht="14.25" customHeight="1" x14ac:dyDescent="0.2">
      <c r="B655" s="182" t="s">
        <v>107</v>
      </c>
      <c r="C655" s="262" t="s">
        <v>180</v>
      </c>
      <c r="D655" s="262"/>
      <c r="E655" s="262"/>
      <c r="F655" s="262"/>
      <c r="G655" s="262"/>
      <c r="H655" s="262"/>
      <c r="I655" s="262"/>
    </row>
    <row r="656" spans="2:9" x14ac:dyDescent="0.2">
      <c r="B656" s="182" t="s">
        <v>110</v>
      </c>
      <c r="C656" s="265" t="s">
        <v>183</v>
      </c>
      <c r="D656" s="265"/>
      <c r="E656" s="265"/>
      <c r="F656" s="265"/>
      <c r="G656" s="265"/>
      <c r="H656" s="265"/>
      <c r="I656" s="265"/>
    </row>
    <row r="657" spans="2:9" ht="12.75" customHeight="1" x14ac:dyDescent="0.2">
      <c r="B657" s="261" t="s">
        <v>308</v>
      </c>
      <c r="C657" s="261" t="s">
        <v>309</v>
      </c>
      <c r="D657" s="261"/>
      <c r="E657" s="261" t="s">
        <v>366</v>
      </c>
      <c r="F657" s="261" t="s">
        <v>312</v>
      </c>
      <c r="G657" s="261" t="s">
        <v>313</v>
      </c>
      <c r="H657" s="261"/>
      <c r="I657" s="261" t="s">
        <v>314</v>
      </c>
    </row>
    <row r="658" spans="2:9" x14ac:dyDescent="0.2">
      <c r="B658" s="261"/>
      <c r="C658" s="261"/>
      <c r="D658" s="261"/>
      <c r="E658" s="261"/>
      <c r="F658" s="261"/>
      <c r="G658" s="261"/>
      <c r="H658" s="261"/>
      <c r="I658" s="261"/>
    </row>
    <row r="659" spans="2:9" x14ac:dyDescent="0.2">
      <c r="B659" s="261"/>
      <c r="C659" s="261"/>
      <c r="D659" s="261"/>
      <c r="E659" s="261"/>
      <c r="F659" s="261"/>
      <c r="G659" s="180" t="s">
        <v>315</v>
      </c>
      <c r="H659" s="180" t="s">
        <v>0</v>
      </c>
      <c r="I659" s="261"/>
    </row>
    <row r="660" spans="2:9" x14ac:dyDescent="0.2">
      <c r="B660" s="181">
        <v>838</v>
      </c>
      <c r="C660" s="119" t="s">
        <v>335</v>
      </c>
      <c r="D660" s="124" t="s">
        <v>500</v>
      </c>
      <c r="E660" s="181" t="s">
        <v>189</v>
      </c>
      <c r="F660" s="126">
        <f t="shared" ref="F660:F667" si="15">SUM(G660:H660)</f>
        <v>1</v>
      </c>
      <c r="G660" s="126"/>
      <c r="H660" s="126">
        <v>1</v>
      </c>
      <c r="I660" s="126"/>
    </row>
    <row r="661" spans="2:9" x14ac:dyDescent="0.2">
      <c r="B661" s="181" t="s">
        <v>755</v>
      </c>
      <c r="C661" s="119" t="s">
        <v>333</v>
      </c>
      <c r="D661" s="124" t="s">
        <v>500</v>
      </c>
      <c r="E661" s="181" t="s">
        <v>189</v>
      </c>
      <c r="F661" s="126">
        <f t="shared" si="15"/>
        <v>2</v>
      </c>
      <c r="G661" s="126"/>
      <c r="H661" s="126">
        <v>2</v>
      </c>
      <c r="I661" s="126"/>
    </row>
    <row r="662" spans="2:9" ht="13.5" customHeight="1" x14ac:dyDescent="0.2">
      <c r="B662" s="181" t="s">
        <v>756</v>
      </c>
      <c r="C662" s="119" t="s">
        <v>336</v>
      </c>
      <c r="D662" s="124" t="s">
        <v>501</v>
      </c>
      <c r="E662" s="126" t="s">
        <v>190</v>
      </c>
      <c r="F662" s="126">
        <f>SUM(G662:H662)</f>
        <v>3</v>
      </c>
      <c r="G662" s="126">
        <v>3</v>
      </c>
      <c r="H662" s="126"/>
      <c r="I662" s="126"/>
    </row>
    <row r="663" spans="2:9" ht="12.75" customHeight="1" x14ac:dyDescent="0.2">
      <c r="B663" s="126" t="s">
        <v>757</v>
      </c>
      <c r="C663" s="133" t="s">
        <v>113</v>
      </c>
      <c r="D663" s="124" t="s">
        <v>501</v>
      </c>
      <c r="E663" s="126" t="s">
        <v>190</v>
      </c>
      <c r="F663" s="126">
        <f t="shared" si="15"/>
        <v>29</v>
      </c>
      <c r="G663" s="126">
        <v>27</v>
      </c>
      <c r="H663" s="182">
        <v>2</v>
      </c>
      <c r="I663" s="182"/>
    </row>
    <row r="664" spans="2:9" ht="14.25" customHeight="1" x14ac:dyDescent="0.2">
      <c r="B664" s="126" t="s">
        <v>758</v>
      </c>
      <c r="C664" s="133" t="s">
        <v>30</v>
      </c>
      <c r="D664" s="124" t="s">
        <v>501</v>
      </c>
      <c r="E664" s="126" t="s">
        <v>190</v>
      </c>
      <c r="F664" s="126">
        <f t="shared" si="15"/>
        <v>5</v>
      </c>
      <c r="G664" s="126">
        <v>5</v>
      </c>
      <c r="H664" s="126"/>
      <c r="I664" s="182"/>
    </row>
    <row r="665" spans="2:9" ht="14.25" customHeight="1" x14ac:dyDescent="0.2">
      <c r="B665" s="126" t="s">
        <v>759</v>
      </c>
      <c r="C665" s="133" t="s">
        <v>337</v>
      </c>
      <c r="D665" s="124" t="s">
        <v>502</v>
      </c>
      <c r="E665" s="126" t="s">
        <v>191</v>
      </c>
      <c r="F665" s="126">
        <f t="shared" si="15"/>
        <v>41</v>
      </c>
      <c r="G665" s="126">
        <v>41</v>
      </c>
      <c r="H665" s="126"/>
      <c r="I665" s="182"/>
    </row>
    <row r="666" spans="2:9" ht="14.25" customHeight="1" x14ac:dyDescent="0.2">
      <c r="B666" s="126" t="s">
        <v>760</v>
      </c>
      <c r="C666" s="119" t="s">
        <v>338</v>
      </c>
      <c r="D666" s="124" t="s">
        <v>502</v>
      </c>
      <c r="E666" s="126" t="s">
        <v>191</v>
      </c>
      <c r="F666" s="126">
        <f t="shared" si="15"/>
        <v>35</v>
      </c>
      <c r="G666" s="126">
        <v>35</v>
      </c>
      <c r="H666" s="126"/>
      <c r="I666" s="182"/>
    </row>
    <row r="667" spans="2:9" ht="14.25" customHeight="1" x14ac:dyDescent="0.2">
      <c r="B667" s="126">
        <v>954</v>
      </c>
      <c r="C667" s="133" t="s">
        <v>96</v>
      </c>
      <c r="D667" s="124" t="s">
        <v>502</v>
      </c>
      <c r="E667" s="194" t="s">
        <v>191</v>
      </c>
      <c r="F667" s="126">
        <f t="shared" si="15"/>
        <v>1</v>
      </c>
      <c r="G667" s="126">
        <v>1</v>
      </c>
      <c r="H667" s="126"/>
      <c r="I667" s="182"/>
    </row>
    <row r="668" spans="2:9" x14ac:dyDescent="0.2">
      <c r="B668" s="263" t="s">
        <v>332</v>
      </c>
      <c r="C668" s="263"/>
      <c r="D668" s="263"/>
      <c r="E668" s="263"/>
      <c r="F668" s="182">
        <f>SUM(F660:F667)</f>
        <v>117</v>
      </c>
      <c r="G668" s="182">
        <f>SUM(G660:G667)</f>
        <v>112</v>
      </c>
      <c r="H668" s="182">
        <f>SUM(H660:H667)</f>
        <v>5</v>
      </c>
      <c r="I668" s="182">
        <f>SUM(I660:I667)</f>
        <v>0</v>
      </c>
    </row>
    <row r="669" spans="2:9" ht="12.75" customHeight="1" x14ac:dyDescent="0.2">
      <c r="B669" s="182" t="s">
        <v>107</v>
      </c>
      <c r="C669" s="262" t="s">
        <v>184</v>
      </c>
      <c r="D669" s="262"/>
      <c r="E669" s="262"/>
      <c r="F669" s="262"/>
      <c r="G669" s="262"/>
      <c r="H669" s="262"/>
      <c r="I669" s="262"/>
    </row>
    <row r="670" spans="2:9" ht="26.25" customHeight="1" x14ac:dyDescent="0.2">
      <c r="B670" s="182" t="s">
        <v>111</v>
      </c>
      <c r="C670" s="272" t="s">
        <v>185</v>
      </c>
      <c r="D670" s="272"/>
      <c r="E670" s="272"/>
      <c r="F670" s="272"/>
      <c r="G670" s="272"/>
      <c r="H670" s="272"/>
      <c r="I670" s="272"/>
    </row>
    <row r="671" spans="2:9" ht="12.75" customHeight="1" x14ac:dyDescent="0.2">
      <c r="B671" s="261" t="s">
        <v>308</v>
      </c>
      <c r="C671" s="261" t="s">
        <v>309</v>
      </c>
      <c r="D671" s="261" t="s">
        <v>310</v>
      </c>
      <c r="E671" s="261" t="s">
        <v>366</v>
      </c>
      <c r="F671" s="261" t="s">
        <v>312</v>
      </c>
      <c r="G671" s="261" t="s">
        <v>313</v>
      </c>
      <c r="H671" s="261"/>
      <c r="I671" s="261" t="s">
        <v>314</v>
      </c>
    </row>
    <row r="672" spans="2:9" x14ac:dyDescent="0.2">
      <c r="B672" s="261"/>
      <c r="C672" s="261"/>
      <c r="D672" s="261"/>
      <c r="E672" s="261"/>
      <c r="F672" s="261"/>
      <c r="G672" s="261"/>
      <c r="H672" s="261"/>
      <c r="I672" s="261"/>
    </row>
    <row r="673" spans="2:9" x14ac:dyDescent="0.2">
      <c r="B673" s="261"/>
      <c r="C673" s="261"/>
      <c r="D673" s="261"/>
      <c r="E673" s="261"/>
      <c r="F673" s="261"/>
      <c r="G673" s="180" t="s">
        <v>315</v>
      </c>
      <c r="H673" s="180" t="s">
        <v>0</v>
      </c>
      <c r="I673" s="261"/>
    </row>
    <row r="674" spans="2:9" x14ac:dyDescent="0.2">
      <c r="B674" s="181">
        <v>955</v>
      </c>
      <c r="C674" s="119" t="s">
        <v>335</v>
      </c>
      <c r="D674" s="124" t="s">
        <v>503</v>
      </c>
      <c r="E674" s="181" t="s">
        <v>189</v>
      </c>
      <c r="F674" s="126">
        <f t="shared" ref="F674:F682" si="16">SUM(G674:H674)</f>
        <v>1</v>
      </c>
      <c r="G674" s="126"/>
      <c r="H674" s="126">
        <v>1</v>
      </c>
      <c r="I674" s="126"/>
    </row>
    <row r="675" spans="2:9" x14ac:dyDescent="0.2">
      <c r="B675" s="181">
        <v>956</v>
      </c>
      <c r="C675" s="119" t="s">
        <v>333</v>
      </c>
      <c r="D675" s="124" t="s">
        <v>503</v>
      </c>
      <c r="E675" s="181" t="s">
        <v>189</v>
      </c>
      <c r="F675" s="126">
        <f t="shared" si="16"/>
        <v>1</v>
      </c>
      <c r="G675" s="126"/>
      <c r="H675" s="126">
        <v>1</v>
      </c>
      <c r="I675" s="126"/>
    </row>
    <row r="676" spans="2:9" ht="15.75" customHeight="1" x14ac:dyDescent="0.2">
      <c r="B676" s="181" t="s">
        <v>761</v>
      </c>
      <c r="C676" s="119" t="s">
        <v>336</v>
      </c>
      <c r="D676" s="124" t="s">
        <v>504</v>
      </c>
      <c r="E676" s="126" t="s">
        <v>190</v>
      </c>
      <c r="F676" s="126">
        <f t="shared" si="16"/>
        <v>5</v>
      </c>
      <c r="G676" s="126">
        <v>5</v>
      </c>
      <c r="H676" s="126"/>
      <c r="I676" s="126"/>
    </row>
    <row r="677" spans="2:9" ht="12.75" customHeight="1" x14ac:dyDescent="0.2">
      <c r="B677" s="126" t="s">
        <v>762</v>
      </c>
      <c r="C677" s="133" t="s">
        <v>113</v>
      </c>
      <c r="D677" s="124" t="s">
        <v>504</v>
      </c>
      <c r="E677" s="126" t="s">
        <v>190</v>
      </c>
      <c r="F677" s="126">
        <f t="shared" si="16"/>
        <v>17</v>
      </c>
      <c r="G677" s="126">
        <v>17</v>
      </c>
      <c r="H677" s="126"/>
      <c r="I677" s="182"/>
    </row>
    <row r="678" spans="2:9" ht="12.75" customHeight="1" x14ac:dyDescent="0.2">
      <c r="B678" s="126" t="s">
        <v>763</v>
      </c>
      <c r="C678" s="133" t="s">
        <v>30</v>
      </c>
      <c r="D678" s="124" t="s">
        <v>504</v>
      </c>
      <c r="E678" s="126" t="s">
        <v>190</v>
      </c>
      <c r="F678" s="126">
        <f t="shared" si="16"/>
        <v>2</v>
      </c>
      <c r="G678" s="126">
        <v>2</v>
      </c>
      <c r="H678" s="126"/>
      <c r="I678" s="182"/>
    </row>
    <row r="679" spans="2:9" ht="12.75" customHeight="1" x14ac:dyDescent="0.2">
      <c r="B679" s="126" t="s">
        <v>764</v>
      </c>
      <c r="C679" s="133" t="s">
        <v>337</v>
      </c>
      <c r="D679" s="124" t="s">
        <v>505</v>
      </c>
      <c r="E679" s="126" t="s">
        <v>191</v>
      </c>
      <c r="F679" s="126">
        <f t="shared" si="16"/>
        <v>19</v>
      </c>
      <c r="G679" s="126">
        <v>19</v>
      </c>
      <c r="H679" s="182"/>
      <c r="I679" s="182"/>
    </row>
    <row r="680" spans="2:9" ht="12.75" customHeight="1" x14ac:dyDescent="0.2">
      <c r="B680" s="126" t="s">
        <v>765</v>
      </c>
      <c r="C680" s="119" t="s">
        <v>338</v>
      </c>
      <c r="D680" s="124" t="s">
        <v>505</v>
      </c>
      <c r="E680" s="126" t="s">
        <v>191</v>
      </c>
      <c r="F680" s="126">
        <f t="shared" si="16"/>
        <v>10</v>
      </c>
      <c r="G680" s="126">
        <v>10</v>
      </c>
      <c r="H680" s="126"/>
      <c r="I680" s="182"/>
    </row>
    <row r="681" spans="2:9" s="138" customFormat="1" ht="12.75" customHeight="1" x14ac:dyDescent="0.2">
      <c r="B681" s="126">
        <v>1010</v>
      </c>
      <c r="C681" s="119" t="s">
        <v>31</v>
      </c>
      <c r="D681" s="124" t="s">
        <v>505</v>
      </c>
      <c r="E681" s="126" t="s">
        <v>191</v>
      </c>
      <c r="F681" s="126">
        <f t="shared" si="16"/>
        <v>1</v>
      </c>
      <c r="G681" s="126">
        <v>1</v>
      </c>
      <c r="H681" s="126"/>
      <c r="I681" s="182"/>
    </row>
    <row r="682" spans="2:9" ht="12.75" customHeight="1" x14ac:dyDescent="0.2">
      <c r="B682" s="126" t="s">
        <v>766</v>
      </c>
      <c r="C682" s="133" t="s">
        <v>96</v>
      </c>
      <c r="D682" s="124" t="s">
        <v>505</v>
      </c>
      <c r="E682" s="194" t="s">
        <v>191</v>
      </c>
      <c r="F682" s="126">
        <f t="shared" si="16"/>
        <v>2</v>
      </c>
      <c r="G682" s="126">
        <v>2</v>
      </c>
      <c r="H682" s="126"/>
      <c r="I682" s="182"/>
    </row>
    <row r="683" spans="2:9" x14ac:dyDescent="0.2">
      <c r="B683" s="263" t="s">
        <v>332</v>
      </c>
      <c r="C683" s="263"/>
      <c r="D683" s="263"/>
      <c r="E683" s="263"/>
      <c r="F683" s="182">
        <f>SUM(F674:F682)</f>
        <v>58</v>
      </c>
      <c r="G683" s="182">
        <f>SUM(G674:G682)</f>
        <v>56</v>
      </c>
      <c r="H683" s="182">
        <f>SUM(H674:H682)</f>
        <v>2</v>
      </c>
      <c r="I683" s="182">
        <f>SUM(I674:I682)</f>
        <v>0</v>
      </c>
    </row>
    <row r="684" spans="2:9" ht="12.75" customHeight="1" x14ac:dyDescent="0.2">
      <c r="B684" s="182" t="s">
        <v>107</v>
      </c>
      <c r="C684" s="262" t="s">
        <v>184</v>
      </c>
      <c r="D684" s="262"/>
      <c r="E684" s="262"/>
      <c r="F684" s="262"/>
      <c r="G684" s="262"/>
      <c r="H684" s="262"/>
      <c r="I684" s="262"/>
    </row>
    <row r="685" spans="2:9" x14ac:dyDescent="0.2">
      <c r="B685" s="182" t="s">
        <v>112</v>
      </c>
      <c r="C685" s="265" t="s">
        <v>186</v>
      </c>
      <c r="D685" s="265"/>
      <c r="E685" s="265"/>
      <c r="F685" s="265"/>
      <c r="G685" s="265"/>
      <c r="H685" s="265"/>
      <c r="I685" s="265"/>
    </row>
    <row r="686" spans="2:9" ht="12.75" customHeight="1" x14ac:dyDescent="0.2">
      <c r="B686" s="261" t="s">
        <v>308</v>
      </c>
      <c r="C686" s="261" t="s">
        <v>309</v>
      </c>
      <c r="D686" s="261" t="s">
        <v>310</v>
      </c>
      <c r="E686" s="261" t="s">
        <v>366</v>
      </c>
      <c r="F686" s="261" t="s">
        <v>312</v>
      </c>
      <c r="G686" s="261" t="s">
        <v>313</v>
      </c>
      <c r="H686" s="261"/>
      <c r="I686" s="261" t="s">
        <v>314</v>
      </c>
    </row>
    <row r="687" spans="2:9" x14ac:dyDescent="0.2">
      <c r="B687" s="261"/>
      <c r="C687" s="261"/>
      <c r="D687" s="261"/>
      <c r="E687" s="261"/>
      <c r="F687" s="261"/>
      <c r="G687" s="261"/>
      <c r="H687" s="261"/>
      <c r="I687" s="261"/>
    </row>
    <row r="688" spans="2:9" x14ac:dyDescent="0.2">
      <c r="B688" s="261"/>
      <c r="C688" s="261"/>
      <c r="D688" s="261"/>
      <c r="E688" s="261"/>
      <c r="F688" s="261"/>
      <c r="G688" s="180" t="s">
        <v>315</v>
      </c>
      <c r="H688" s="180" t="s">
        <v>0</v>
      </c>
      <c r="I688" s="261"/>
    </row>
    <row r="689" spans="2:9" x14ac:dyDescent="0.2">
      <c r="B689" s="181">
        <v>1013</v>
      </c>
      <c r="C689" s="119" t="s">
        <v>335</v>
      </c>
      <c r="D689" s="124" t="s">
        <v>506</v>
      </c>
      <c r="E689" s="181" t="s">
        <v>189</v>
      </c>
      <c r="F689" s="126">
        <f t="shared" ref="F689:F696" si="17">SUM(G689:H689)</f>
        <v>1</v>
      </c>
      <c r="G689" s="126"/>
      <c r="H689" s="126">
        <v>1</v>
      </c>
      <c r="I689" s="126"/>
    </row>
    <row r="690" spans="2:9" x14ac:dyDescent="0.2">
      <c r="B690" s="181" t="s">
        <v>767</v>
      </c>
      <c r="C690" s="119" t="s">
        <v>333</v>
      </c>
      <c r="D690" s="124" t="s">
        <v>506</v>
      </c>
      <c r="E690" s="181" t="s">
        <v>189</v>
      </c>
      <c r="F690" s="126">
        <f t="shared" si="17"/>
        <v>2</v>
      </c>
      <c r="G690" s="126"/>
      <c r="H690" s="126">
        <v>2</v>
      </c>
      <c r="I690" s="126"/>
    </row>
    <row r="691" spans="2:9" ht="16.5" customHeight="1" x14ac:dyDescent="0.2">
      <c r="B691" s="126" t="s">
        <v>768</v>
      </c>
      <c r="C691" s="133" t="s">
        <v>336</v>
      </c>
      <c r="D691" s="124" t="s">
        <v>507</v>
      </c>
      <c r="E691" s="126" t="s">
        <v>190</v>
      </c>
      <c r="F691" s="126">
        <f t="shared" si="17"/>
        <v>15</v>
      </c>
      <c r="G691" s="126">
        <v>15</v>
      </c>
      <c r="H691" s="126"/>
      <c r="I691" s="126"/>
    </row>
    <row r="692" spans="2:9" ht="16.5" customHeight="1" x14ac:dyDescent="0.2">
      <c r="B692" s="126" t="s">
        <v>769</v>
      </c>
      <c r="C692" s="133" t="s">
        <v>113</v>
      </c>
      <c r="D692" s="124" t="s">
        <v>507</v>
      </c>
      <c r="E692" s="126" t="s">
        <v>190</v>
      </c>
      <c r="F692" s="126">
        <f t="shared" si="17"/>
        <v>22</v>
      </c>
      <c r="G692" s="197">
        <v>22</v>
      </c>
      <c r="H692" s="126"/>
      <c r="I692" s="182"/>
    </row>
    <row r="693" spans="2:9" ht="16.5" customHeight="1" x14ac:dyDescent="0.2">
      <c r="B693" s="126" t="s">
        <v>770</v>
      </c>
      <c r="C693" s="133" t="s">
        <v>30</v>
      </c>
      <c r="D693" s="124" t="s">
        <v>507</v>
      </c>
      <c r="E693" s="126" t="s">
        <v>190</v>
      </c>
      <c r="F693" s="126">
        <f t="shared" si="17"/>
        <v>3</v>
      </c>
      <c r="G693" s="126">
        <v>3</v>
      </c>
      <c r="H693" s="126"/>
      <c r="I693" s="182"/>
    </row>
    <row r="694" spans="2:9" ht="16.5" customHeight="1" x14ac:dyDescent="0.2">
      <c r="B694" s="126" t="s">
        <v>771</v>
      </c>
      <c r="C694" s="133" t="s">
        <v>337</v>
      </c>
      <c r="D694" s="124" t="s">
        <v>508</v>
      </c>
      <c r="E694" s="126" t="s">
        <v>191</v>
      </c>
      <c r="F694" s="126">
        <f t="shared" si="17"/>
        <v>18</v>
      </c>
      <c r="G694" s="126">
        <v>18</v>
      </c>
      <c r="H694" s="182"/>
      <c r="I694" s="182"/>
    </row>
    <row r="695" spans="2:9" ht="16.5" customHeight="1" x14ac:dyDescent="0.2">
      <c r="B695" s="126" t="s">
        <v>772</v>
      </c>
      <c r="C695" s="119" t="s">
        <v>338</v>
      </c>
      <c r="D695" s="124" t="s">
        <v>508</v>
      </c>
      <c r="E695" s="126" t="s">
        <v>191</v>
      </c>
      <c r="F695" s="126">
        <f t="shared" si="17"/>
        <v>7</v>
      </c>
      <c r="G695" s="126">
        <v>7</v>
      </c>
      <c r="H695" s="126"/>
      <c r="I695" s="182"/>
    </row>
    <row r="696" spans="2:9" ht="16.5" customHeight="1" x14ac:dyDescent="0.2">
      <c r="B696" s="126" t="s">
        <v>773</v>
      </c>
      <c r="C696" s="97" t="s">
        <v>96</v>
      </c>
      <c r="D696" s="124" t="s">
        <v>508</v>
      </c>
      <c r="E696" s="108" t="s">
        <v>191</v>
      </c>
      <c r="F696" s="84">
        <f t="shared" si="17"/>
        <v>5</v>
      </c>
      <c r="G696" s="84">
        <v>5</v>
      </c>
      <c r="H696" s="84"/>
      <c r="I696" s="162"/>
    </row>
    <row r="697" spans="2:9" x14ac:dyDescent="0.2">
      <c r="B697" s="263" t="s">
        <v>332</v>
      </c>
      <c r="C697" s="263"/>
      <c r="D697" s="263"/>
      <c r="E697" s="263"/>
      <c r="F697" s="164">
        <f>SUM(F689:F696)</f>
        <v>73</v>
      </c>
      <c r="G697" s="164">
        <f>SUM(G689:G696)</f>
        <v>70</v>
      </c>
      <c r="H697" s="164">
        <f>SUM(H689:H696)</f>
        <v>3</v>
      </c>
      <c r="I697" s="164">
        <f>SUM(I689:I696)</f>
        <v>0</v>
      </c>
    </row>
    <row r="698" spans="2:9" ht="16.5" customHeight="1" x14ac:dyDescent="0.2">
      <c r="B698" s="264" t="s">
        <v>330</v>
      </c>
      <c r="C698" s="264"/>
      <c r="D698" s="264"/>
      <c r="E698" s="264"/>
      <c r="F698" s="162">
        <f>F697+F683+F668+F654+F640+F628</f>
        <v>377</v>
      </c>
      <c r="G698" s="162">
        <f>G697+G683+G668+G654+G640+G628</f>
        <v>357</v>
      </c>
      <c r="H698" s="162">
        <f>H697+H683+H668+H654+H640+H628</f>
        <v>20</v>
      </c>
      <c r="I698" s="162">
        <f>I697+I683+I668+I654+I640+I628</f>
        <v>0</v>
      </c>
    </row>
    <row r="699" spans="2:9" ht="18.75" customHeight="1" x14ac:dyDescent="0.2">
      <c r="B699" s="264" t="s">
        <v>187</v>
      </c>
      <c r="C699" s="264"/>
      <c r="D699" s="264"/>
      <c r="E699" s="264"/>
      <c r="F699" s="162">
        <f>F28+F41+F57+F69+F83+F95+F108+F129+F146+F158+F173+F188+F208+F221+F235+F244+F254+F261+F270+F278+F286+F294+F302+F313+F323+F330+F337+F344+F352+F362+F371+F379+F387+F395+F406+F415+F423+F432+F443+F453+F462+F471+F479+F490+F498+F506+F516+F533+F546+F556+F567+F577+F590+F602+F613+F628+F640+F654+F668+F683+F697</f>
        <v>1085</v>
      </c>
      <c r="G699" s="162">
        <f>G28+G41+G57+G69+G83+G95+G108+G129+G146+G158+G173+G188+G208+G221+G235+G244+G254+G261+G270+G278+G286+G294+G302+G313+G323+G330+G337+G344+G352+G362+G371+G379+G387+G395+G406+G415+G423+G432+G443+G453+G462+G471+G479+G490+G498+G506+G516+G533+G546+G556+G567+G577+G590+G602+G613+G628+G640+G654+G668+G683+G697</f>
        <v>974</v>
      </c>
      <c r="H699" s="162">
        <f>H28+H41+H57+H69+H83+H95+H108+H129+H146+H158+H173+H188+H208+H221+H235+H244+H254+H261+H270+H278+H286+H294+H302+H313+H323+H330+H337+H344+H352+H362+H371+H379+H387+H395+H406+H415+H423+H432+H443+H453+H462+H471+H479+H490+H498+H506+H516+H533+H546+H556+H567+H577+H590+H602+H613+H628+H640+H654+H668+H683+H697</f>
        <v>111</v>
      </c>
      <c r="I699" s="162">
        <f>I28+I41+I57+I69+I83+I95+I108+I129+I146+I158+I173+I188+I208+I221+I235+I244+I254+I261+I270+I278+I286+I294+I302+I313+I323+I330+I337+I344+I352+I362+I371+I379+I387+I395+I406+I415+I423+I432+I443+I453+I462+I471+I479+I490+I498+I506+I516+I533+I546+I556+I567+I577+I590+I602+I613+I628+I640+I654+I668+I683+I697</f>
        <v>3</v>
      </c>
    </row>
    <row r="700" spans="2:9" ht="18.75" customHeight="1" x14ac:dyDescent="0.2">
      <c r="B700" s="267" t="s">
        <v>571</v>
      </c>
      <c r="C700" s="267"/>
      <c r="D700" s="267"/>
      <c r="E700" s="267"/>
      <c r="F700" s="267"/>
      <c r="G700" s="267"/>
      <c r="H700" s="267"/>
      <c r="I700" s="267"/>
    </row>
    <row r="701" spans="2:9" x14ac:dyDescent="0.2">
      <c r="B701" s="5"/>
      <c r="C701" s="5"/>
      <c r="D701" s="6"/>
      <c r="E701" s="6"/>
      <c r="F701" s="109">
        <f>F28+F41+F57+F69+F83+F95+F108+F129+F146+F158+F173+F188+F208+F221+F235+F244+F254+F261+F270+F278+F286+F294+F302+F313+F323+F330+F337+F344+F352+F362+F371+F379+F387+F395+F406+F415+F423+F432+F443+F453+F462+F471+F479+F490+F498+F506+F516+F533+F546+F556+F567+F577+F590+F602+F613+F628+F640+F654+F668+F683+F697</f>
        <v>1085</v>
      </c>
      <c r="G701" s="109">
        <f>G28+G41+G57+G69+G83+G95+G108+G129+G146+G158+G173+G188+G208+G221+G235+G244+G254+G261+G270+G278+G286+G294+G302+G313+G323+G330+G337+G344+G352+G362+G371+G379+G387+G395+G406+G415+G423+G432+G443+G453+G462+G471+G479+G490+G498+G506+G516+G533+G546+G556+G567+G577+G590+G602+G613+G628+G640+G654+G668+G683+G697</f>
        <v>974</v>
      </c>
      <c r="H701" s="109">
        <f>H28+H41+H57+H69+H83+H95+H108+H129+H146+H158+H173+H188+H208+H221+H235+H244+H254+H261+H270+H278+H286+H294+H302+H313+H323+H330+H337+H344+H352+H362+H371+H379+H387+H395+H406+H415+H423+H432+H443+H453+H462+H471+H479+H490+H498+H506+H516+H533+H546+H556+H567+H577+H590+H602+H613+H628+H640+H654+H668+H683+H697</f>
        <v>111</v>
      </c>
      <c r="I701" s="109">
        <f>I28+I41+I57+I69+I83+I95+I108+I129+I146+I158+I173+I188+I208+I221+I235+I244+I254+I261+I270+I278+I286+I294+I302+I313+I323+I330+I337+I344+I352+I362+I371+I379+I387+I395+I406+I415+I423+I432+I443+I453+I462+I471+I479+I490+I498+I506+I516+I533+I546+I556+I567+I577+I590+I602+I613+I628+I640+I654+I668+I683+I697</f>
        <v>3</v>
      </c>
    </row>
    <row r="702" spans="2:9" ht="27" customHeight="1" x14ac:dyDescent="0.2">
      <c r="F702" s="74"/>
      <c r="G702" s="74"/>
      <c r="H702" s="74"/>
      <c r="I702" s="74"/>
    </row>
  </sheetData>
  <mergeCells count="651">
    <mergeCell ref="B407:I407"/>
    <mergeCell ref="B444:I444"/>
    <mergeCell ref="B29:I29"/>
    <mergeCell ref="B58:I58"/>
    <mergeCell ref="B70:I70"/>
    <mergeCell ref="B96:I96"/>
    <mergeCell ref="B109:I109"/>
    <mergeCell ref="B130:I130"/>
    <mergeCell ref="B147:I147"/>
    <mergeCell ref="B281:B283"/>
    <mergeCell ref="B326:B327"/>
    <mergeCell ref="C279:I279"/>
    <mergeCell ref="C265:C267"/>
    <mergeCell ref="C133:C135"/>
    <mergeCell ref="E133:E135"/>
    <mergeCell ref="I133:I135"/>
    <mergeCell ref="F178:F179"/>
    <mergeCell ref="I150:I152"/>
    <mergeCell ref="G133:H134"/>
    <mergeCell ref="I192:I193"/>
    <mergeCell ref="F192:F193"/>
    <mergeCell ref="G150:H151"/>
    <mergeCell ref="C148:I148"/>
    <mergeCell ref="B208:E208"/>
    <mergeCell ref="B700:I700"/>
    <mergeCell ref="I631:I633"/>
    <mergeCell ref="E631:E633"/>
    <mergeCell ref="G631:H632"/>
    <mergeCell ref="F326:F327"/>
    <mergeCell ref="E333:E334"/>
    <mergeCell ref="C332:I332"/>
    <mergeCell ref="C331:I331"/>
    <mergeCell ref="G281:H282"/>
    <mergeCell ref="D281:D283"/>
    <mergeCell ref="D333:D334"/>
    <mergeCell ref="F333:F334"/>
    <mergeCell ref="G333:H333"/>
    <mergeCell ref="F631:F633"/>
    <mergeCell ref="C629:I629"/>
    <mergeCell ref="C630:I630"/>
    <mergeCell ref="D297:D298"/>
    <mergeCell ref="G297:H297"/>
    <mergeCell ref="E519:E521"/>
    <mergeCell ref="C559:I559"/>
    <mergeCell ref="C591:I591"/>
    <mergeCell ref="B602:E602"/>
    <mergeCell ref="B613:E613"/>
    <mergeCell ref="B314:I314"/>
    <mergeCell ref="B372:I372"/>
    <mergeCell ref="F317:F318"/>
    <mergeCell ref="F281:F283"/>
    <mergeCell ref="B112:B114"/>
    <mergeCell ref="C112:C114"/>
    <mergeCell ref="D112:D114"/>
    <mergeCell ref="E112:E114"/>
    <mergeCell ref="B129:E129"/>
    <mergeCell ref="B146:E146"/>
    <mergeCell ref="B158:E158"/>
    <mergeCell ref="B173:E173"/>
    <mergeCell ref="B175:E175"/>
    <mergeCell ref="B188:E188"/>
    <mergeCell ref="B289:B290"/>
    <mergeCell ref="B245:I245"/>
    <mergeCell ref="C211:I211"/>
    <mergeCell ref="B238:B240"/>
    <mergeCell ref="C238:C240"/>
    <mergeCell ref="B273:B275"/>
    <mergeCell ref="C273:C275"/>
    <mergeCell ref="D265:D267"/>
    <mergeCell ref="G265:H266"/>
    <mergeCell ref="I265:I267"/>
    <mergeCell ref="E265:E267"/>
    <mergeCell ref="F265:F267"/>
    <mergeCell ref="B294:E294"/>
    <mergeCell ref="B286:E286"/>
    <mergeCell ref="C295:I295"/>
    <mergeCell ref="C315:I315"/>
    <mergeCell ref="C316:I316"/>
    <mergeCell ref="I306:I307"/>
    <mergeCell ref="F306:F307"/>
    <mergeCell ref="I618:I620"/>
    <mergeCell ref="B618:B620"/>
    <mergeCell ref="B593:B595"/>
    <mergeCell ref="B605:B607"/>
    <mergeCell ref="E593:E595"/>
    <mergeCell ref="G536:H537"/>
    <mergeCell ref="G605:H606"/>
    <mergeCell ref="B210:B211"/>
    <mergeCell ref="D150:D152"/>
    <mergeCell ref="C160:I160"/>
    <mergeCell ref="C161:I161"/>
    <mergeCell ref="B150:B152"/>
    <mergeCell ref="B190:B191"/>
    <mergeCell ref="C190:I190"/>
    <mergeCell ref="C191:I191"/>
    <mergeCell ref="B278:E278"/>
    <mergeCell ref="C534:I534"/>
    <mergeCell ref="G593:H594"/>
    <mergeCell ref="E570:E572"/>
    <mergeCell ref="C570:C572"/>
    <mergeCell ref="D570:D572"/>
    <mergeCell ref="E561:E563"/>
    <mergeCell ref="I519:I521"/>
    <mergeCell ref="D580:D582"/>
    <mergeCell ref="C560:I560"/>
    <mergeCell ref="F580:F582"/>
    <mergeCell ref="C580:C582"/>
    <mergeCell ref="E580:E582"/>
    <mergeCell ref="I593:I595"/>
    <mergeCell ref="C605:C607"/>
    <mergeCell ref="D593:D595"/>
    <mergeCell ref="B549:B551"/>
    <mergeCell ref="B561:B563"/>
    <mergeCell ref="C561:C563"/>
    <mergeCell ref="F561:F563"/>
    <mergeCell ref="C568:I568"/>
    <mergeCell ref="E549:E551"/>
    <mergeCell ref="G549:H550"/>
    <mergeCell ref="F549:F551"/>
    <mergeCell ref="C43:I43"/>
    <mergeCell ref="I33:I35"/>
    <mergeCell ref="I74:I76"/>
    <mergeCell ref="D74:D76"/>
    <mergeCell ref="C73:I73"/>
    <mergeCell ref="E33:E35"/>
    <mergeCell ref="I333:I334"/>
    <mergeCell ref="G317:H317"/>
    <mergeCell ref="C317:C318"/>
    <mergeCell ref="D317:D318"/>
    <mergeCell ref="B302:E302"/>
    <mergeCell ref="B303:E303"/>
    <mergeCell ref="B313:E313"/>
    <mergeCell ref="B306:B307"/>
    <mergeCell ref="F212:F214"/>
    <mergeCell ref="C287:I287"/>
    <mergeCell ref="C288:I288"/>
    <mergeCell ref="B72:B73"/>
    <mergeCell ref="E45:E47"/>
    <mergeCell ref="B45:B47"/>
    <mergeCell ref="C60:I60"/>
    <mergeCell ref="C61:I61"/>
    <mergeCell ref="B60:B61"/>
    <mergeCell ref="B257:B258"/>
    <mergeCell ref="B28:E28"/>
    <mergeCell ref="I87:I89"/>
    <mergeCell ref="F33:F35"/>
    <mergeCell ref="G33:H34"/>
    <mergeCell ref="G87:H88"/>
    <mergeCell ref="E87:E89"/>
    <mergeCell ref="B62:B64"/>
    <mergeCell ref="C33:C35"/>
    <mergeCell ref="D33:D35"/>
    <mergeCell ref="F45:F47"/>
    <mergeCell ref="I45:I47"/>
    <mergeCell ref="C45:C47"/>
    <mergeCell ref="D45:D47"/>
    <mergeCell ref="G45:H46"/>
    <mergeCell ref="B85:B86"/>
    <mergeCell ref="C44:I44"/>
    <mergeCell ref="B33:B35"/>
    <mergeCell ref="B43:B44"/>
    <mergeCell ref="B31:B32"/>
    <mergeCell ref="C31:I31"/>
    <mergeCell ref="C32:I32"/>
    <mergeCell ref="I62:I64"/>
    <mergeCell ref="C62:C64"/>
    <mergeCell ref="D62:D64"/>
    <mergeCell ref="B699:E699"/>
    <mergeCell ref="D657:D659"/>
    <mergeCell ref="G686:H687"/>
    <mergeCell ref="B657:B659"/>
    <mergeCell ref="E671:E673"/>
    <mergeCell ref="C657:C659"/>
    <mergeCell ref="E686:E688"/>
    <mergeCell ref="B628:E628"/>
    <mergeCell ref="C631:C633"/>
    <mergeCell ref="D631:D633"/>
    <mergeCell ref="C641:I641"/>
    <mergeCell ref="C642:I642"/>
    <mergeCell ref="I643:I645"/>
    <mergeCell ref="F643:F645"/>
    <mergeCell ref="C684:I684"/>
    <mergeCell ref="F671:F673"/>
    <mergeCell ref="B697:E697"/>
    <mergeCell ref="C656:I656"/>
    <mergeCell ref="C670:I670"/>
    <mergeCell ref="F657:F659"/>
    <mergeCell ref="I671:I673"/>
    <mergeCell ref="G657:H658"/>
    <mergeCell ref="C671:C673"/>
    <mergeCell ref="D671:D673"/>
    <mergeCell ref="I686:I688"/>
    <mergeCell ref="B698:E698"/>
    <mergeCell ref="B654:E654"/>
    <mergeCell ref="B668:E668"/>
    <mergeCell ref="B683:E683"/>
    <mergeCell ref="B671:B673"/>
    <mergeCell ref="B686:B688"/>
    <mergeCell ref="C655:I655"/>
    <mergeCell ref="C669:I669"/>
    <mergeCell ref="C686:C688"/>
    <mergeCell ref="D686:D688"/>
    <mergeCell ref="F686:F688"/>
    <mergeCell ref="C685:I685"/>
    <mergeCell ref="G671:H672"/>
    <mergeCell ref="E657:E659"/>
    <mergeCell ref="I657:I659"/>
    <mergeCell ref="B69:E69"/>
    <mergeCell ref="B57:E57"/>
    <mergeCell ref="B41:E41"/>
    <mergeCell ref="C518:I518"/>
    <mergeCell ref="B506:E506"/>
    <mergeCell ref="B507:E507"/>
    <mergeCell ref="B516:E516"/>
    <mergeCell ref="G519:H520"/>
    <mergeCell ref="G510:H511"/>
    <mergeCell ref="I510:I512"/>
    <mergeCell ref="F510:F512"/>
    <mergeCell ref="G474:H475"/>
    <mergeCell ref="C482:I482"/>
    <mergeCell ref="D484:D486"/>
    <mergeCell ref="F484:F486"/>
    <mergeCell ref="E484:E486"/>
    <mergeCell ref="B484:B486"/>
    <mergeCell ref="C492:I492"/>
    <mergeCell ref="B433:E433"/>
    <mergeCell ref="G62:H63"/>
    <mergeCell ref="C72:I72"/>
    <mergeCell ref="B519:B521"/>
    <mergeCell ref="C519:C521"/>
    <mergeCell ref="D493:D495"/>
    <mergeCell ref="C617:I617"/>
    <mergeCell ref="C618:C620"/>
    <mergeCell ref="G618:H619"/>
    <mergeCell ref="B640:E640"/>
    <mergeCell ref="I605:I607"/>
    <mergeCell ref="C593:C595"/>
    <mergeCell ref="C603:I603"/>
    <mergeCell ref="F605:F607"/>
    <mergeCell ref="D536:D538"/>
    <mergeCell ref="D561:D563"/>
    <mergeCell ref="I549:I551"/>
    <mergeCell ref="C549:C551"/>
    <mergeCell ref="D549:D551"/>
    <mergeCell ref="B614:E614"/>
    <mergeCell ref="E605:E607"/>
    <mergeCell ref="C616:I616"/>
    <mergeCell ref="D618:D620"/>
    <mergeCell ref="E618:E620"/>
    <mergeCell ref="F618:F620"/>
    <mergeCell ref="F536:F538"/>
    <mergeCell ref="G580:H581"/>
    <mergeCell ref="B590:E590"/>
    <mergeCell ref="F570:F572"/>
    <mergeCell ref="G570:H571"/>
    <mergeCell ref="B643:B645"/>
    <mergeCell ref="C643:C645"/>
    <mergeCell ref="B631:B633"/>
    <mergeCell ref="D643:D645"/>
    <mergeCell ref="E643:E645"/>
    <mergeCell ref="G643:H644"/>
    <mergeCell ref="B533:E533"/>
    <mergeCell ref="I536:I538"/>
    <mergeCell ref="G561:H562"/>
    <mergeCell ref="I561:I563"/>
    <mergeCell ref="C547:I547"/>
    <mergeCell ref="F593:F595"/>
    <mergeCell ref="C592:I592"/>
    <mergeCell ref="D605:D607"/>
    <mergeCell ref="C535:I535"/>
    <mergeCell ref="C578:I578"/>
    <mergeCell ref="C569:I569"/>
    <mergeCell ref="I570:I572"/>
    <mergeCell ref="B567:E567"/>
    <mergeCell ref="B577:E577"/>
    <mergeCell ref="I580:I582"/>
    <mergeCell ref="C579:I579"/>
    <mergeCell ref="B580:B582"/>
    <mergeCell ref="B570:B572"/>
    <mergeCell ref="F493:F495"/>
    <mergeCell ref="G493:H494"/>
    <mergeCell ref="C493:C495"/>
    <mergeCell ref="B546:E546"/>
    <mergeCell ref="B556:E556"/>
    <mergeCell ref="B557:E557"/>
    <mergeCell ref="D510:D512"/>
    <mergeCell ref="E510:E512"/>
    <mergeCell ref="B493:B495"/>
    <mergeCell ref="B501:B503"/>
    <mergeCell ref="C501:C503"/>
    <mergeCell ref="D519:D521"/>
    <mergeCell ref="F519:F521"/>
    <mergeCell ref="C508:I508"/>
    <mergeCell ref="D501:D503"/>
    <mergeCell ref="I493:I495"/>
    <mergeCell ref="E501:E503"/>
    <mergeCell ref="C509:I509"/>
    <mergeCell ref="C517:I517"/>
    <mergeCell ref="B510:B512"/>
    <mergeCell ref="C510:C512"/>
    <mergeCell ref="E536:E538"/>
    <mergeCell ref="B536:B538"/>
    <mergeCell ref="C536:C538"/>
    <mergeCell ref="C464:I464"/>
    <mergeCell ref="D465:D467"/>
    <mergeCell ref="F465:F467"/>
    <mergeCell ref="G465:H466"/>
    <mergeCell ref="C456:C458"/>
    <mergeCell ref="I465:I467"/>
    <mergeCell ref="C463:I463"/>
    <mergeCell ref="I456:I458"/>
    <mergeCell ref="B465:B467"/>
    <mergeCell ref="C465:C467"/>
    <mergeCell ref="D456:D458"/>
    <mergeCell ref="F456:F458"/>
    <mergeCell ref="G456:H457"/>
    <mergeCell ref="B462:E462"/>
    <mergeCell ref="E465:E467"/>
    <mergeCell ref="C398:I398"/>
    <mergeCell ref="C417:I417"/>
    <mergeCell ref="B410:B412"/>
    <mergeCell ref="D410:D412"/>
    <mergeCell ref="E410:E412"/>
    <mergeCell ref="F410:F412"/>
    <mergeCell ref="G410:H411"/>
    <mergeCell ref="B456:B458"/>
    <mergeCell ref="G447:H448"/>
    <mergeCell ref="B443:E443"/>
    <mergeCell ref="B453:E453"/>
    <mergeCell ref="B436:B438"/>
    <mergeCell ref="C446:I446"/>
    <mergeCell ref="E456:E458"/>
    <mergeCell ref="C454:I454"/>
    <mergeCell ref="C455:I455"/>
    <mergeCell ref="C436:C438"/>
    <mergeCell ref="D447:D449"/>
    <mergeCell ref="G436:H437"/>
    <mergeCell ref="G418:H419"/>
    <mergeCell ref="E418:E420"/>
    <mergeCell ref="F418:F420"/>
    <mergeCell ref="C416:I416"/>
    <mergeCell ref="C426:C428"/>
    <mergeCell ref="B333:B334"/>
    <mergeCell ref="C333:C334"/>
    <mergeCell ref="I400:I402"/>
    <mergeCell ref="D400:D402"/>
    <mergeCell ref="E382:E384"/>
    <mergeCell ref="C388:I388"/>
    <mergeCell ref="I355:I356"/>
    <mergeCell ref="E355:E356"/>
    <mergeCell ref="I347:I348"/>
    <mergeCell ref="C353:I353"/>
    <mergeCell ref="C354:I354"/>
    <mergeCell ref="F347:F348"/>
    <mergeCell ref="G347:H347"/>
    <mergeCell ref="I366:I367"/>
    <mergeCell ref="C373:I373"/>
    <mergeCell ref="C374:I374"/>
    <mergeCell ref="F375:F376"/>
    <mergeCell ref="I375:I376"/>
    <mergeCell ref="C375:C376"/>
    <mergeCell ref="D375:D376"/>
    <mergeCell ref="C380:I380"/>
    <mergeCell ref="G375:H375"/>
    <mergeCell ref="E400:E402"/>
    <mergeCell ref="D390:D392"/>
    <mergeCell ref="B330:E330"/>
    <mergeCell ref="C326:C327"/>
    <mergeCell ref="D326:D327"/>
    <mergeCell ref="C296:I296"/>
    <mergeCell ref="E297:E298"/>
    <mergeCell ref="F297:F298"/>
    <mergeCell ref="B297:B298"/>
    <mergeCell ref="B317:B318"/>
    <mergeCell ref="I297:I298"/>
    <mergeCell ref="C297:C298"/>
    <mergeCell ref="C325:I325"/>
    <mergeCell ref="C306:C307"/>
    <mergeCell ref="D306:D307"/>
    <mergeCell ref="E306:E307"/>
    <mergeCell ref="C305:I305"/>
    <mergeCell ref="C304:I304"/>
    <mergeCell ref="G306:H306"/>
    <mergeCell ref="B323:E323"/>
    <mergeCell ref="C324:I324"/>
    <mergeCell ref="I326:I327"/>
    <mergeCell ref="G326:H326"/>
    <mergeCell ref="E317:E318"/>
    <mergeCell ref="E326:E327"/>
    <mergeCell ref="I317:I318"/>
    <mergeCell ref="G340:H340"/>
    <mergeCell ref="I340:I341"/>
    <mergeCell ref="C338:I338"/>
    <mergeCell ref="B340:B341"/>
    <mergeCell ref="C340:C341"/>
    <mergeCell ref="D340:D341"/>
    <mergeCell ref="B337:E337"/>
    <mergeCell ref="F340:F341"/>
    <mergeCell ref="E340:E341"/>
    <mergeCell ref="C339:I339"/>
    <mergeCell ref="B248:B250"/>
    <mergeCell ref="B244:E244"/>
    <mergeCell ref="B254:E254"/>
    <mergeCell ref="B261:E261"/>
    <mergeCell ref="C247:I247"/>
    <mergeCell ref="F248:F250"/>
    <mergeCell ref="C289:C290"/>
    <mergeCell ref="D289:D290"/>
    <mergeCell ref="E289:E290"/>
    <mergeCell ref="G289:H289"/>
    <mergeCell ref="C280:I280"/>
    <mergeCell ref="F289:F290"/>
    <mergeCell ref="I281:I283"/>
    <mergeCell ref="I289:I290"/>
    <mergeCell ref="C281:C283"/>
    <mergeCell ref="E281:E283"/>
    <mergeCell ref="C272:I272"/>
    <mergeCell ref="C246:I246"/>
    <mergeCell ref="B270:E270"/>
    <mergeCell ref="C264:I264"/>
    <mergeCell ref="I225:I227"/>
    <mergeCell ref="C237:I237"/>
    <mergeCell ref="F225:F227"/>
    <mergeCell ref="C255:I255"/>
    <mergeCell ref="C256:I256"/>
    <mergeCell ref="C248:C250"/>
    <mergeCell ref="D248:D250"/>
    <mergeCell ref="E248:E250"/>
    <mergeCell ref="E257:E258"/>
    <mergeCell ref="F257:F258"/>
    <mergeCell ref="I238:I240"/>
    <mergeCell ref="C225:C227"/>
    <mergeCell ref="C257:C258"/>
    <mergeCell ref="D257:D258"/>
    <mergeCell ref="D238:D240"/>
    <mergeCell ref="E238:E240"/>
    <mergeCell ref="F238:F240"/>
    <mergeCell ref="G248:H249"/>
    <mergeCell ref="C236:I236"/>
    <mergeCell ref="G238:H239"/>
    <mergeCell ref="C212:C214"/>
    <mergeCell ref="B225:B227"/>
    <mergeCell ref="G225:H226"/>
    <mergeCell ref="B221:E221"/>
    <mergeCell ref="C149:I149"/>
    <mergeCell ref="E150:E152"/>
    <mergeCell ref="F150:F152"/>
    <mergeCell ref="C176:I176"/>
    <mergeCell ref="B162:B164"/>
    <mergeCell ref="G178:H178"/>
    <mergeCell ref="D212:D214"/>
    <mergeCell ref="E212:E214"/>
    <mergeCell ref="C150:C152"/>
    <mergeCell ref="G212:H213"/>
    <mergeCell ref="B223:B224"/>
    <mergeCell ref="C223:I223"/>
    <mergeCell ref="I212:I214"/>
    <mergeCell ref="B192:B193"/>
    <mergeCell ref="C192:C193"/>
    <mergeCell ref="D192:D193"/>
    <mergeCell ref="C177:I177"/>
    <mergeCell ref="B176:B177"/>
    <mergeCell ref="E192:E193"/>
    <mergeCell ref="G192:H192"/>
    <mergeCell ref="B108:E108"/>
    <mergeCell ref="B99:B101"/>
    <mergeCell ref="C97:I97"/>
    <mergeCell ref="B87:B89"/>
    <mergeCell ref="F99:F101"/>
    <mergeCell ref="B6:I6"/>
    <mergeCell ref="B15:B17"/>
    <mergeCell ref="C15:C17"/>
    <mergeCell ref="D15:D17"/>
    <mergeCell ref="I15:I17"/>
    <mergeCell ref="G15:H16"/>
    <mergeCell ref="B13:B14"/>
    <mergeCell ref="C8:I8"/>
    <mergeCell ref="C10:I10"/>
    <mergeCell ref="E15:E17"/>
    <mergeCell ref="F15:F17"/>
    <mergeCell ref="C13:I13"/>
    <mergeCell ref="C14:I14"/>
    <mergeCell ref="B7:I7"/>
    <mergeCell ref="C9:I9"/>
    <mergeCell ref="C11:I11"/>
    <mergeCell ref="B12:I12"/>
    <mergeCell ref="E62:E64"/>
    <mergeCell ref="F62:F64"/>
    <mergeCell ref="E74:E76"/>
    <mergeCell ref="C85:I85"/>
    <mergeCell ref="C86:I86"/>
    <mergeCell ref="F87:F89"/>
    <mergeCell ref="I99:I101"/>
    <mergeCell ref="D87:D89"/>
    <mergeCell ref="C98:I98"/>
    <mergeCell ref="G99:H100"/>
    <mergeCell ref="C99:C101"/>
    <mergeCell ref="D99:D101"/>
    <mergeCell ref="E99:E101"/>
    <mergeCell ref="C87:C89"/>
    <mergeCell ref="C74:C76"/>
    <mergeCell ref="B83:E83"/>
    <mergeCell ref="B95:E95"/>
    <mergeCell ref="G74:H75"/>
    <mergeCell ref="F74:F76"/>
    <mergeCell ref="B74:B76"/>
    <mergeCell ref="C131:I131"/>
    <mergeCell ref="F112:F114"/>
    <mergeCell ref="G112:H113"/>
    <mergeCell ref="I178:I179"/>
    <mergeCell ref="I162:I164"/>
    <mergeCell ref="I112:I114"/>
    <mergeCell ref="C111:I111"/>
    <mergeCell ref="C110:I110"/>
    <mergeCell ref="C162:C164"/>
    <mergeCell ref="E162:E164"/>
    <mergeCell ref="C132:I132"/>
    <mergeCell ref="D133:D135"/>
    <mergeCell ref="B159:I159"/>
    <mergeCell ref="B174:I174"/>
    <mergeCell ref="B178:B179"/>
    <mergeCell ref="C178:C179"/>
    <mergeCell ref="D178:D179"/>
    <mergeCell ref="E178:E179"/>
    <mergeCell ref="F162:F164"/>
    <mergeCell ref="G162:H163"/>
    <mergeCell ref="F133:F135"/>
    <mergeCell ref="D162:D164"/>
    <mergeCell ref="B133:B135"/>
    <mergeCell ref="G382:H383"/>
    <mergeCell ref="C381:I381"/>
    <mergeCell ref="C224:I224"/>
    <mergeCell ref="D225:D227"/>
    <mergeCell ref="E225:E227"/>
    <mergeCell ref="C210:I210"/>
    <mergeCell ref="F273:F275"/>
    <mergeCell ref="C263:I263"/>
    <mergeCell ref="I248:I250"/>
    <mergeCell ref="I257:I258"/>
    <mergeCell ref="C271:I271"/>
    <mergeCell ref="I273:I275"/>
    <mergeCell ref="D273:D275"/>
    <mergeCell ref="E273:E275"/>
    <mergeCell ref="G273:H274"/>
    <mergeCell ref="B235:E235"/>
    <mergeCell ref="B212:B214"/>
    <mergeCell ref="G257:H257"/>
    <mergeCell ref="B265:B267"/>
    <mergeCell ref="B344:E344"/>
    <mergeCell ref="B352:E352"/>
    <mergeCell ref="B362:E362"/>
    <mergeCell ref="B363:E363"/>
    <mergeCell ref="I382:I384"/>
    <mergeCell ref="C346:I346"/>
    <mergeCell ref="C345:I345"/>
    <mergeCell ref="B347:B348"/>
    <mergeCell ref="C347:C348"/>
    <mergeCell ref="D347:D348"/>
    <mergeCell ref="E347:E348"/>
    <mergeCell ref="C365:I365"/>
    <mergeCell ref="C364:I364"/>
    <mergeCell ref="F355:F356"/>
    <mergeCell ref="G355:H355"/>
    <mergeCell ref="D355:D356"/>
    <mergeCell ref="B355:B356"/>
    <mergeCell ref="C355:C356"/>
    <mergeCell ref="B471:E471"/>
    <mergeCell ref="B479:E479"/>
    <mergeCell ref="B480:E480"/>
    <mergeCell ref="B490:E490"/>
    <mergeCell ref="B498:E498"/>
    <mergeCell ref="B474:B476"/>
    <mergeCell ref="F501:F503"/>
    <mergeCell ref="C499:I499"/>
    <mergeCell ref="G501:H502"/>
    <mergeCell ref="I501:I503"/>
    <mergeCell ref="C500:I500"/>
    <mergeCell ref="C483:I483"/>
    <mergeCell ref="C491:I491"/>
    <mergeCell ref="I484:I486"/>
    <mergeCell ref="G484:H485"/>
    <mergeCell ref="C484:C486"/>
    <mergeCell ref="F474:F476"/>
    <mergeCell ref="C474:C476"/>
    <mergeCell ref="D474:D476"/>
    <mergeCell ref="E474:E476"/>
    <mergeCell ref="C473:I473"/>
    <mergeCell ref="I474:I476"/>
    <mergeCell ref="C472:I472"/>
    <mergeCell ref="E493:E495"/>
    <mergeCell ref="F426:F428"/>
    <mergeCell ref="G426:H427"/>
    <mergeCell ref="C425:I425"/>
    <mergeCell ref="C389:I389"/>
    <mergeCell ref="G366:H366"/>
    <mergeCell ref="E366:E367"/>
    <mergeCell ref="C424:I424"/>
    <mergeCell ref="B423:E423"/>
    <mergeCell ref="B366:B367"/>
    <mergeCell ref="F366:F367"/>
    <mergeCell ref="B375:B376"/>
    <mergeCell ref="I410:I412"/>
    <mergeCell ref="I390:I392"/>
    <mergeCell ref="B415:E415"/>
    <mergeCell ref="B418:B420"/>
    <mergeCell ref="C418:C420"/>
    <mergeCell ref="D418:D420"/>
    <mergeCell ref="I418:I420"/>
    <mergeCell ref="B426:B428"/>
    <mergeCell ref="B390:B392"/>
    <mergeCell ref="G390:H391"/>
    <mergeCell ref="E390:E392"/>
    <mergeCell ref="C366:C367"/>
    <mergeCell ref="D366:D367"/>
    <mergeCell ref="B382:B384"/>
    <mergeCell ref="C410:C412"/>
    <mergeCell ref="C408:I408"/>
    <mergeCell ref="C409:I409"/>
    <mergeCell ref="E426:E428"/>
    <mergeCell ref="I426:I428"/>
    <mergeCell ref="E375:E376"/>
    <mergeCell ref="B371:E371"/>
    <mergeCell ref="B379:E379"/>
    <mergeCell ref="B387:E387"/>
    <mergeCell ref="B395:E395"/>
    <mergeCell ref="B396:E396"/>
    <mergeCell ref="B406:E406"/>
    <mergeCell ref="C399:I399"/>
    <mergeCell ref="F382:F384"/>
    <mergeCell ref="F390:F392"/>
    <mergeCell ref="C382:C384"/>
    <mergeCell ref="D382:D384"/>
    <mergeCell ref="C400:C402"/>
    <mergeCell ref="G400:H401"/>
    <mergeCell ref="F400:F402"/>
    <mergeCell ref="C390:C392"/>
    <mergeCell ref="B400:B402"/>
    <mergeCell ref="D426:D428"/>
    <mergeCell ref="D436:D438"/>
    <mergeCell ref="B447:B449"/>
    <mergeCell ref="F447:F449"/>
    <mergeCell ref="E436:E438"/>
    <mergeCell ref="F436:F438"/>
    <mergeCell ref="I447:I449"/>
    <mergeCell ref="C435:I435"/>
    <mergeCell ref="B432:E432"/>
    <mergeCell ref="C434:I434"/>
    <mergeCell ref="E447:E449"/>
    <mergeCell ref="I436:I438"/>
    <mergeCell ref="C447:C449"/>
    <mergeCell ref="C445:I445"/>
  </mergeCells>
  <phoneticPr fontId="0" type="noConversion"/>
  <printOptions horizontalCentered="1"/>
  <pageMargins left="0.61" right="0.19685039370078741" top="0.33" bottom="0.39370078740157483" header="0" footer="0"/>
  <pageSetup paperSize="9" scale="65" orientation="portrait" r:id="rId1"/>
  <headerFooter alignWithMargins="0">
    <oddHeader>&amp;RPágina &amp;P de &amp;N</oddHeader>
  </headerFooter>
  <rowBreaks count="9" manualBreakCount="9">
    <brk id="96" max="16383" man="1"/>
    <brk id="175" min="1" max="8" man="1"/>
    <brk id="235" min="1" max="8" man="1"/>
    <brk id="303" min="1" max="8" man="1"/>
    <brk id="363" min="1" max="8" man="1"/>
    <brk id="433" min="1" max="8" man="1"/>
    <brk id="507" min="1" max="8" man="1"/>
    <brk id="577" min="1" max="8" man="1"/>
    <brk id="654" min="1" max="8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F94"/>
  <sheetViews>
    <sheetView topLeftCell="A49" zoomScaleNormal="75" zoomScaleSheetLayoutView="100" zoomScalePageLayoutView="75" workbookViewId="0">
      <selection activeCell="B73" sqref="B73:C73"/>
    </sheetView>
  </sheetViews>
  <sheetFormatPr baseColWidth="10" defaultRowHeight="12.75" x14ac:dyDescent="0.2"/>
  <cols>
    <col min="2" max="2" width="12" customWidth="1"/>
    <col min="3" max="3" width="50.140625" customWidth="1"/>
    <col min="4" max="4" width="11.85546875" customWidth="1"/>
    <col min="5" max="5" width="14.140625" customWidth="1"/>
  </cols>
  <sheetData>
    <row r="1" spans="2:6" x14ac:dyDescent="0.2">
      <c r="B1" s="7"/>
      <c r="C1" s="232" t="s">
        <v>193</v>
      </c>
      <c r="D1" s="232"/>
      <c r="E1" s="7"/>
      <c r="F1" s="7"/>
    </row>
    <row r="2" spans="2:6" x14ac:dyDescent="0.2">
      <c r="B2" s="7"/>
      <c r="C2" s="232" t="s">
        <v>194</v>
      </c>
      <c r="D2" s="232"/>
      <c r="E2" s="7"/>
      <c r="F2" s="7"/>
    </row>
    <row r="3" spans="2:6" x14ac:dyDescent="0.2">
      <c r="B3" s="7"/>
      <c r="C3" s="232" t="s">
        <v>195</v>
      </c>
      <c r="D3" s="232"/>
      <c r="E3" s="7"/>
      <c r="F3" s="7"/>
    </row>
    <row r="4" spans="2:6" x14ac:dyDescent="0.2">
      <c r="B4" s="8"/>
      <c r="C4" s="8"/>
      <c r="D4" s="8"/>
      <c r="E4" s="7"/>
      <c r="F4" s="7"/>
    </row>
    <row r="5" spans="2:6" x14ac:dyDescent="0.2">
      <c r="B5" s="8"/>
      <c r="C5" s="7"/>
      <c r="D5" s="7"/>
      <c r="E5" s="7"/>
      <c r="F5" s="7"/>
    </row>
    <row r="6" spans="2:6" ht="15.75" thickBot="1" x14ac:dyDescent="0.25">
      <c r="B6" s="274" t="s">
        <v>300</v>
      </c>
      <c r="C6" s="274"/>
      <c r="D6" s="274"/>
      <c r="E6" s="274"/>
      <c r="F6" s="274"/>
    </row>
    <row r="7" spans="2:6" ht="20.25" customHeight="1" thickBot="1" x14ac:dyDescent="0.25">
      <c r="B7" s="116" t="s">
        <v>303</v>
      </c>
      <c r="C7" s="211" t="s">
        <v>319</v>
      </c>
      <c r="D7" s="211"/>
      <c r="E7" s="211"/>
      <c r="F7" s="212"/>
    </row>
    <row r="8" spans="2:6" ht="20.25" customHeight="1" thickBot="1" x14ac:dyDescent="0.25">
      <c r="B8" s="117" t="s">
        <v>321</v>
      </c>
      <c r="C8" s="211" t="s">
        <v>324</v>
      </c>
      <c r="D8" s="211"/>
      <c r="E8" s="211"/>
      <c r="F8" s="212"/>
    </row>
    <row r="9" spans="2:6" ht="20.25" customHeight="1" thickBot="1" x14ac:dyDescent="0.25">
      <c r="B9" s="117" t="s">
        <v>322</v>
      </c>
      <c r="C9" s="211" t="s">
        <v>323</v>
      </c>
      <c r="D9" s="211"/>
      <c r="E9" s="211"/>
      <c r="F9" s="212"/>
    </row>
    <row r="10" spans="2:6" ht="20.25" customHeight="1" thickBot="1" x14ac:dyDescent="0.25">
      <c r="B10" s="117" t="s">
        <v>327</v>
      </c>
      <c r="C10" s="211" t="s">
        <v>305</v>
      </c>
      <c r="D10" s="211"/>
      <c r="E10" s="211"/>
      <c r="F10" s="212"/>
    </row>
    <row r="11" spans="2:6" ht="13.5" thickBot="1" x14ac:dyDescent="0.25">
      <c r="B11" s="7"/>
      <c r="C11" s="7"/>
      <c r="D11" s="7"/>
      <c r="E11" s="7"/>
      <c r="F11" s="7"/>
    </row>
    <row r="12" spans="2:6" ht="18.75" customHeight="1" thickBot="1" x14ac:dyDescent="0.25">
      <c r="B12" s="281" t="s">
        <v>199</v>
      </c>
      <c r="C12" s="282"/>
      <c r="D12" s="175" t="s">
        <v>160</v>
      </c>
      <c r="E12" s="78" t="s">
        <v>161</v>
      </c>
      <c r="F12" s="176" t="s">
        <v>297</v>
      </c>
    </row>
    <row r="13" spans="2:6" ht="13.5" customHeight="1" x14ac:dyDescent="0.2">
      <c r="B13" s="242" t="s">
        <v>206</v>
      </c>
      <c r="C13" s="243"/>
      <c r="D13" s="243"/>
      <c r="E13" s="243"/>
      <c r="F13" s="244"/>
    </row>
    <row r="14" spans="2:6" ht="13.5" customHeight="1" x14ac:dyDescent="0.2">
      <c r="B14" s="283" t="s">
        <v>207</v>
      </c>
      <c r="C14" s="284"/>
      <c r="D14" s="76">
        <f>CAP!G28</f>
        <v>16</v>
      </c>
      <c r="E14" s="76">
        <f>CAP!H28</f>
        <v>1</v>
      </c>
      <c r="F14" s="15">
        <f>SUM(D14:E14)</f>
        <v>17</v>
      </c>
    </row>
    <row r="15" spans="2:6" ht="13.5" customHeight="1" x14ac:dyDescent="0.2">
      <c r="B15" s="276" t="s">
        <v>208</v>
      </c>
      <c r="C15" s="277"/>
      <c r="D15" s="277"/>
      <c r="E15" s="277"/>
      <c r="F15" s="278"/>
    </row>
    <row r="16" spans="2:6" ht="15" customHeight="1" x14ac:dyDescent="0.2">
      <c r="B16" s="248" t="s">
        <v>775</v>
      </c>
      <c r="C16" s="249"/>
      <c r="D16" s="82">
        <f>CAP!G41</f>
        <v>3</v>
      </c>
      <c r="E16" s="82">
        <f>CAP!H41</f>
        <v>3</v>
      </c>
      <c r="F16" s="15">
        <f>SUM(D16:E16)</f>
        <v>6</v>
      </c>
    </row>
    <row r="17" spans="2:6" ht="13.5" customHeight="1" x14ac:dyDescent="0.2">
      <c r="B17" s="276" t="s">
        <v>210</v>
      </c>
      <c r="C17" s="277"/>
      <c r="D17" s="277"/>
      <c r="E17" s="277"/>
      <c r="F17" s="278"/>
    </row>
    <row r="18" spans="2:6" ht="13.5" customHeight="1" x14ac:dyDescent="0.2">
      <c r="B18" s="237" t="s">
        <v>211</v>
      </c>
      <c r="C18" s="238"/>
      <c r="D18" s="76">
        <f>CAP!G57</f>
        <v>15</v>
      </c>
      <c r="E18" s="76">
        <f>CAP!H57</f>
        <v>4</v>
      </c>
      <c r="F18" s="15">
        <f>SUM(D18:E18)</f>
        <v>19</v>
      </c>
    </row>
    <row r="19" spans="2:6" ht="13.5" customHeight="1" x14ac:dyDescent="0.2">
      <c r="B19" s="235" t="s">
        <v>212</v>
      </c>
      <c r="C19" s="236"/>
      <c r="D19" s="76">
        <f>CAP!G69</f>
        <v>5</v>
      </c>
      <c r="E19" s="76">
        <f>CAP!H69</f>
        <v>1</v>
      </c>
      <c r="F19" s="15">
        <f>SUM(D19:E19)</f>
        <v>6</v>
      </c>
    </row>
    <row r="20" spans="2:6" ht="13.5" customHeight="1" x14ac:dyDescent="0.2">
      <c r="B20" s="237" t="s">
        <v>284</v>
      </c>
      <c r="C20" s="238"/>
      <c r="D20" s="76">
        <f>CAP!G83</f>
        <v>6</v>
      </c>
      <c r="E20" s="76">
        <f>CAP!H83</f>
        <v>1</v>
      </c>
      <c r="F20" s="15">
        <f>SUM(D20:E20)</f>
        <v>7</v>
      </c>
    </row>
    <row r="21" spans="2:6" ht="13.5" customHeight="1" x14ac:dyDescent="0.2">
      <c r="B21" s="235" t="s">
        <v>214</v>
      </c>
      <c r="C21" s="250"/>
      <c r="D21" s="76">
        <f>CAP!G95</f>
        <v>6</v>
      </c>
      <c r="E21" s="76">
        <f>CAP!H95</f>
        <v>2</v>
      </c>
      <c r="F21" s="15">
        <f>SUM(D21:E21)</f>
        <v>8</v>
      </c>
    </row>
    <row r="22" spans="2:6" ht="13.5" customHeight="1" x14ac:dyDescent="0.2">
      <c r="B22" s="276" t="s">
        <v>215</v>
      </c>
      <c r="C22" s="277"/>
      <c r="D22" s="277"/>
      <c r="E22" s="277"/>
      <c r="F22" s="278"/>
    </row>
    <row r="23" spans="2:6" ht="13.5" customHeight="1" x14ac:dyDescent="0.2">
      <c r="B23" s="279" t="s">
        <v>531</v>
      </c>
      <c r="C23" s="280"/>
      <c r="D23" s="76">
        <f>CAP!G108</f>
        <v>8</v>
      </c>
      <c r="E23" s="76">
        <f>CAP!H108</f>
        <v>1</v>
      </c>
      <c r="F23" s="15">
        <f>SUM(D23:E23)</f>
        <v>9</v>
      </c>
    </row>
    <row r="24" spans="2:6" ht="13.5" customHeight="1" x14ac:dyDescent="0.2">
      <c r="B24" s="285" t="s">
        <v>217</v>
      </c>
      <c r="C24" s="286"/>
      <c r="D24" s="188">
        <f>CAP!G129</f>
        <v>35</v>
      </c>
      <c r="E24" s="76">
        <f>CAP!H129</f>
        <v>0</v>
      </c>
      <c r="F24" s="15">
        <f t="shared" ref="F24:F27" si="0">SUM(D24:E24)</f>
        <v>35</v>
      </c>
    </row>
    <row r="25" spans="2:6" ht="13.5" customHeight="1" x14ac:dyDescent="0.2">
      <c r="B25" s="287" t="s">
        <v>610</v>
      </c>
      <c r="C25" s="288"/>
      <c r="D25" s="76">
        <f>CAP!G146</f>
        <v>29</v>
      </c>
      <c r="E25" s="76">
        <f>CAP!H146</f>
        <v>1</v>
      </c>
      <c r="F25" s="15">
        <f t="shared" si="0"/>
        <v>30</v>
      </c>
    </row>
    <row r="26" spans="2:6" ht="13.5" customHeight="1" x14ac:dyDescent="0.2">
      <c r="B26" s="287" t="s">
        <v>219</v>
      </c>
      <c r="C26" s="288"/>
      <c r="D26" s="76">
        <f>CAP!G158</f>
        <v>19</v>
      </c>
      <c r="E26" s="76">
        <f>CAP!H158</f>
        <v>0</v>
      </c>
      <c r="F26" s="15">
        <f t="shared" si="0"/>
        <v>19</v>
      </c>
    </row>
    <row r="27" spans="2:6" ht="13.5" customHeight="1" x14ac:dyDescent="0.2">
      <c r="B27" s="289" t="s">
        <v>220</v>
      </c>
      <c r="C27" s="290"/>
      <c r="D27" s="76">
        <f>CAP!G173</f>
        <v>47</v>
      </c>
      <c r="E27" s="76">
        <f>CAP!H173</f>
        <v>0</v>
      </c>
      <c r="F27" s="15">
        <f t="shared" si="0"/>
        <v>47</v>
      </c>
    </row>
    <row r="28" spans="2:6" ht="13.5" customHeight="1" x14ac:dyDescent="0.2">
      <c r="B28" s="235" t="s">
        <v>221</v>
      </c>
      <c r="C28" s="236"/>
      <c r="D28" s="76">
        <f>CAP!G188</f>
        <v>13</v>
      </c>
      <c r="E28" s="76">
        <f>CAP!H188</f>
        <v>1</v>
      </c>
      <c r="F28" s="15">
        <f>SUM(D28:E28)</f>
        <v>14</v>
      </c>
    </row>
    <row r="29" spans="2:6" ht="13.5" customHeight="1" x14ac:dyDescent="0.2">
      <c r="B29" s="235" t="s">
        <v>222</v>
      </c>
      <c r="C29" s="236"/>
      <c r="D29" s="76">
        <f>CAP!G208</f>
        <v>37</v>
      </c>
      <c r="E29" s="76">
        <f>CAP!H208</f>
        <v>1</v>
      </c>
      <c r="F29" s="15">
        <f>SUM(D29:E29)</f>
        <v>38</v>
      </c>
    </row>
    <row r="30" spans="2:6" ht="13.5" customHeight="1" x14ac:dyDescent="0.2">
      <c r="B30" s="237" t="s">
        <v>223</v>
      </c>
      <c r="C30" s="238"/>
      <c r="D30" s="76">
        <f>CAP!G221</f>
        <v>6</v>
      </c>
      <c r="E30" s="76">
        <f>CAP!H221</f>
        <v>1</v>
      </c>
      <c r="F30" s="15">
        <f>SUM(D30:E30)</f>
        <v>7</v>
      </c>
    </row>
    <row r="31" spans="2:6" ht="13.5" customHeight="1" x14ac:dyDescent="0.2">
      <c r="B31" s="235" t="s">
        <v>224</v>
      </c>
      <c r="C31" s="236"/>
      <c r="D31" s="76">
        <f>CAP!G235</f>
        <v>12</v>
      </c>
      <c r="E31" s="76">
        <f>CAP!H235</f>
        <v>3</v>
      </c>
      <c r="F31" s="15">
        <f>SUM(D31:E31)</f>
        <v>15</v>
      </c>
    </row>
    <row r="32" spans="2:6" ht="13.5" customHeight="1" x14ac:dyDescent="0.2">
      <c r="B32" s="276" t="s">
        <v>225</v>
      </c>
      <c r="C32" s="277"/>
      <c r="D32" s="277"/>
      <c r="E32" s="277"/>
      <c r="F32" s="278"/>
    </row>
    <row r="33" spans="2:6" ht="13.5" customHeight="1" x14ac:dyDescent="0.2">
      <c r="B33" s="235" t="s">
        <v>226</v>
      </c>
      <c r="C33" s="236"/>
      <c r="D33" s="76">
        <f>CAP!G244</f>
        <v>3</v>
      </c>
      <c r="E33" s="76">
        <f>CAP!H244</f>
        <v>1</v>
      </c>
      <c r="F33" s="15">
        <f>SUM(D33:E33)</f>
        <v>4</v>
      </c>
    </row>
    <row r="34" spans="2:6" ht="13.5" customHeight="1" x14ac:dyDescent="0.2">
      <c r="B34" s="285" t="s">
        <v>295</v>
      </c>
      <c r="C34" s="286"/>
      <c r="D34" s="76">
        <f>CAP!G254</f>
        <v>8</v>
      </c>
      <c r="E34" s="76">
        <f>CAP!H254</f>
        <v>2</v>
      </c>
      <c r="F34" s="15">
        <f t="shared" ref="F34:F40" si="1">SUM(D34:E34)</f>
        <v>10</v>
      </c>
    </row>
    <row r="35" spans="2:6" ht="13.5" customHeight="1" x14ac:dyDescent="0.2">
      <c r="B35" s="289" t="s">
        <v>285</v>
      </c>
      <c r="C35" s="290"/>
      <c r="D35" s="76">
        <f>CAP!G261</f>
        <v>3</v>
      </c>
      <c r="E35" s="76">
        <f>CAP!H261</f>
        <v>1</v>
      </c>
      <c r="F35" s="15">
        <f t="shared" si="1"/>
        <v>4</v>
      </c>
    </row>
    <row r="36" spans="2:6" ht="13.5" customHeight="1" x14ac:dyDescent="0.2">
      <c r="B36" s="189" t="s">
        <v>228</v>
      </c>
      <c r="C36" s="177"/>
      <c r="D36" s="76">
        <f>CAP!G270</f>
        <v>14</v>
      </c>
      <c r="E36" s="76">
        <f>CAP!H270</f>
        <v>5</v>
      </c>
      <c r="F36" s="15">
        <f t="shared" si="1"/>
        <v>19</v>
      </c>
    </row>
    <row r="37" spans="2:6" ht="13.5" customHeight="1" x14ac:dyDescent="0.2">
      <c r="B37" s="189" t="s">
        <v>229</v>
      </c>
      <c r="C37" s="177"/>
      <c r="D37" s="76">
        <f>CAP!G278</f>
        <v>4</v>
      </c>
      <c r="E37" s="76">
        <f>CAP!H278</f>
        <v>1</v>
      </c>
      <c r="F37" s="15">
        <f t="shared" si="1"/>
        <v>5</v>
      </c>
    </row>
    <row r="38" spans="2:6" ht="13.5" customHeight="1" x14ac:dyDescent="0.2">
      <c r="B38" s="189" t="s">
        <v>230</v>
      </c>
      <c r="C38" s="177"/>
      <c r="D38" s="76">
        <f>CAP!G286</f>
        <v>3</v>
      </c>
      <c r="E38" s="76">
        <f>CAP!H286</f>
        <v>1</v>
      </c>
      <c r="F38" s="15">
        <f t="shared" si="1"/>
        <v>4</v>
      </c>
    </row>
    <row r="39" spans="2:6" ht="13.5" customHeight="1" x14ac:dyDescent="0.2">
      <c r="B39" s="189" t="s">
        <v>231</v>
      </c>
      <c r="C39" s="177"/>
      <c r="D39" s="76">
        <f>CAP!G294</f>
        <v>4</v>
      </c>
      <c r="E39" s="76">
        <f>CAP!H294</f>
        <v>1</v>
      </c>
      <c r="F39" s="15">
        <f t="shared" si="1"/>
        <v>5</v>
      </c>
    </row>
    <row r="40" spans="2:6" ht="13.5" customHeight="1" x14ac:dyDescent="0.2">
      <c r="B40" s="189" t="s">
        <v>232</v>
      </c>
      <c r="C40" s="177"/>
      <c r="D40" s="76">
        <f>CAP!G302</f>
        <v>44</v>
      </c>
      <c r="E40" s="76">
        <f>CAP!H302</f>
        <v>1</v>
      </c>
      <c r="F40" s="15">
        <f t="shared" si="1"/>
        <v>45</v>
      </c>
    </row>
    <row r="41" spans="2:6" ht="13.5" customHeight="1" x14ac:dyDescent="0.2">
      <c r="B41" s="251" t="s">
        <v>162</v>
      </c>
      <c r="C41" s="252"/>
      <c r="D41" s="76">
        <f>CAP!G313</f>
        <v>4</v>
      </c>
      <c r="E41" s="76">
        <f>CAP!H313</f>
        <v>1</v>
      </c>
      <c r="F41" s="15">
        <f>SUM(D41:E41)</f>
        <v>5</v>
      </c>
    </row>
    <row r="42" spans="2:6" ht="13.5" customHeight="1" x14ac:dyDescent="0.2">
      <c r="B42" s="291" t="s">
        <v>234</v>
      </c>
      <c r="C42" s="292"/>
      <c r="D42" s="76">
        <f>CAP!G323</f>
        <v>13</v>
      </c>
      <c r="E42" s="76">
        <f>CAP!H323</f>
        <v>5</v>
      </c>
      <c r="F42" s="15">
        <f t="shared" ref="F42:F77" si="2">SUM(D42:E42)</f>
        <v>18</v>
      </c>
    </row>
    <row r="43" spans="2:6" ht="13.5" customHeight="1" x14ac:dyDescent="0.2">
      <c r="B43" s="291" t="s">
        <v>235</v>
      </c>
      <c r="C43" s="292"/>
      <c r="D43" s="76">
        <f>CAP!G330</f>
        <v>5</v>
      </c>
      <c r="E43" s="76">
        <f>CAP!H330</f>
        <v>1</v>
      </c>
      <c r="F43" s="15">
        <f t="shared" si="2"/>
        <v>6</v>
      </c>
    </row>
    <row r="44" spans="2:6" ht="13.5" customHeight="1" x14ac:dyDescent="0.2">
      <c r="B44" s="291" t="s">
        <v>236</v>
      </c>
      <c r="C44" s="293"/>
      <c r="D44" s="76">
        <f>CAP!G337</f>
        <v>6</v>
      </c>
      <c r="E44" s="76">
        <f>CAP!H337</f>
        <v>1</v>
      </c>
      <c r="F44" s="15">
        <f t="shared" si="2"/>
        <v>7</v>
      </c>
    </row>
    <row r="45" spans="2:6" ht="13.5" customHeight="1" x14ac:dyDescent="0.2">
      <c r="B45" s="291" t="s">
        <v>237</v>
      </c>
      <c r="C45" s="293"/>
      <c r="D45" s="76">
        <f>CAP!G344</f>
        <v>6</v>
      </c>
      <c r="E45" s="76">
        <f>CAP!H344</f>
        <v>1</v>
      </c>
      <c r="F45" s="15">
        <f t="shared" si="2"/>
        <v>7</v>
      </c>
    </row>
    <row r="46" spans="2:6" ht="13.5" customHeight="1" x14ac:dyDescent="0.2">
      <c r="B46" s="294" t="s">
        <v>238</v>
      </c>
      <c r="C46" s="295"/>
      <c r="D46" s="76">
        <f>CAP!G352</f>
        <v>7</v>
      </c>
      <c r="E46" s="76">
        <f>CAP!H352</f>
        <v>4</v>
      </c>
      <c r="F46" s="15">
        <f t="shared" si="2"/>
        <v>11</v>
      </c>
    </row>
    <row r="47" spans="2:6" ht="13.5" customHeight="1" x14ac:dyDescent="0.2">
      <c r="B47" s="291" t="s">
        <v>239</v>
      </c>
      <c r="C47" s="292"/>
      <c r="D47" s="76">
        <f>CAP!G362</f>
        <v>8</v>
      </c>
      <c r="E47" s="76">
        <f>CAP!H362</f>
        <v>2</v>
      </c>
      <c r="F47" s="15">
        <f t="shared" si="2"/>
        <v>10</v>
      </c>
    </row>
    <row r="48" spans="2:6" ht="13.5" customHeight="1" x14ac:dyDescent="0.2">
      <c r="B48" s="251" t="s">
        <v>240</v>
      </c>
      <c r="C48" s="252"/>
      <c r="D48" s="76">
        <f>CAP!G371</f>
        <v>2</v>
      </c>
      <c r="E48" s="76">
        <f>CAP!H371</f>
        <v>1</v>
      </c>
      <c r="F48" s="15">
        <f t="shared" si="2"/>
        <v>3</v>
      </c>
    </row>
    <row r="49" spans="2:6" ht="13.5" customHeight="1" x14ac:dyDescent="0.2">
      <c r="B49" s="291" t="s">
        <v>241</v>
      </c>
      <c r="C49" s="292"/>
      <c r="D49" s="76">
        <f>CAP!G379</f>
        <v>3</v>
      </c>
      <c r="E49" s="76">
        <f>CAP!H379</f>
        <v>1</v>
      </c>
      <c r="F49" s="15">
        <f t="shared" si="2"/>
        <v>4</v>
      </c>
    </row>
    <row r="50" spans="2:6" ht="13.5" customHeight="1" x14ac:dyDescent="0.2">
      <c r="B50" s="294" t="s">
        <v>242</v>
      </c>
      <c r="C50" s="295"/>
      <c r="D50" s="76">
        <f>CAP!G387</f>
        <v>9</v>
      </c>
      <c r="E50" s="76">
        <f>CAP!H387</f>
        <v>5</v>
      </c>
      <c r="F50" s="15">
        <f t="shared" si="2"/>
        <v>14</v>
      </c>
    </row>
    <row r="51" spans="2:6" ht="13.5" customHeight="1" x14ac:dyDescent="0.2">
      <c r="B51" s="291" t="s">
        <v>243</v>
      </c>
      <c r="C51" s="292"/>
      <c r="D51" s="76">
        <f>CAP!G395</f>
        <v>8</v>
      </c>
      <c r="E51" s="76">
        <f>CAP!H395</f>
        <v>2</v>
      </c>
      <c r="F51" s="15">
        <f t="shared" si="2"/>
        <v>10</v>
      </c>
    </row>
    <row r="52" spans="2:6" ht="13.5" customHeight="1" x14ac:dyDescent="0.2">
      <c r="B52" s="237" t="s">
        <v>244</v>
      </c>
      <c r="C52" s="238"/>
      <c r="D52" s="111">
        <f>CAP!G406</f>
        <v>2</v>
      </c>
      <c r="E52" s="111">
        <f>CAP!H406</f>
        <v>1</v>
      </c>
      <c r="F52" s="15">
        <f t="shared" si="2"/>
        <v>3</v>
      </c>
    </row>
    <row r="53" spans="2:6" ht="13.5" customHeight="1" x14ac:dyDescent="0.2">
      <c r="B53" s="291" t="s">
        <v>245</v>
      </c>
      <c r="C53" s="292"/>
      <c r="D53" s="111">
        <f>CAP!G415</f>
        <v>7</v>
      </c>
      <c r="E53" s="111">
        <f>CAP!H415</f>
        <v>2</v>
      </c>
      <c r="F53" s="15">
        <f t="shared" si="2"/>
        <v>9</v>
      </c>
    </row>
    <row r="54" spans="2:6" ht="13.5" customHeight="1" x14ac:dyDescent="0.2">
      <c r="B54" s="291" t="s">
        <v>246</v>
      </c>
      <c r="C54" s="292"/>
      <c r="D54" s="111">
        <f>CAP!G423</f>
        <v>4</v>
      </c>
      <c r="E54" s="111">
        <f>CAP!H423</f>
        <v>1</v>
      </c>
      <c r="F54" s="15">
        <f t="shared" si="2"/>
        <v>5</v>
      </c>
    </row>
    <row r="55" spans="2:6" ht="13.5" customHeight="1" x14ac:dyDescent="0.2">
      <c r="B55" s="291" t="s">
        <v>247</v>
      </c>
      <c r="C55" s="292"/>
      <c r="D55" s="111">
        <f>CAP!G432</f>
        <v>2</v>
      </c>
      <c r="E55" s="111">
        <f>CAP!H432</f>
        <v>1</v>
      </c>
      <c r="F55" s="15">
        <f t="shared" si="2"/>
        <v>3</v>
      </c>
    </row>
    <row r="56" spans="2:6" ht="13.5" customHeight="1" x14ac:dyDescent="0.2">
      <c r="B56" s="237" t="s">
        <v>248</v>
      </c>
      <c r="C56" s="238"/>
      <c r="D56" s="111">
        <f>CAP!G443</f>
        <v>8</v>
      </c>
      <c r="E56" s="111">
        <f>CAP!H443</f>
        <v>1</v>
      </c>
      <c r="F56" s="15">
        <f t="shared" si="2"/>
        <v>9</v>
      </c>
    </row>
    <row r="57" spans="2:6" ht="13.5" customHeight="1" x14ac:dyDescent="0.2">
      <c r="B57" s="291" t="s">
        <v>249</v>
      </c>
      <c r="C57" s="292"/>
      <c r="D57" s="111">
        <f>CAP!G453</f>
        <v>2</v>
      </c>
      <c r="E57" s="111">
        <f>CAP!H453</f>
        <v>1</v>
      </c>
      <c r="F57" s="15">
        <f t="shared" si="2"/>
        <v>3</v>
      </c>
    </row>
    <row r="58" spans="2:6" ht="13.5" customHeight="1" x14ac:dyDescent="0.2">
      <c r="B58" s="294" t="s">
        <v>250</v>
      </c>
      <c r="C58" s="295"/>
      <c r="D58" s="111">
        <f>CAP!G462</f>
        <v>3</v>
      </c>
      <c r="E58" s="111">
        <f>CAP!H462</f>
        <v>2</v>
      </c>
      <c r="F58" s="15">
        <f>SUM(D58:E58)</f>
        <v>5</v>
      </c>
    </row>
    <row r="59" spans="2:6" ht="13.5" customHeight="1" x14ac:dyDescent="0.2">
      <c r="B59" s="294" t="s">
        <v>251</v>
      </c>
      <c r="C59" s="295"/>
      <c r="D59" s="111">
        <f>CAP!G471</f>
        <v>6</v>
      </c>
      <c r="E59" s="111">
        <f>CAP!H471</f>
        <v>1</v>
      </c>
      <c r="F59" s="15">
        <f>SUM(D59:E59)</f>
        <v>7</v>
      </c>
    </row>
    <row r="60" spans="2:6" ht="13.5" customHeight="1" x14ac:dyDescent="0.2">
      <c r="B60" s="294" t="s">
        <v>252</v>
      </c>
      <c r="C60" s="295"/>
      <c r="D60" s="111">
        <f>CAP!G479</f>
        <v>2</v>
      </c>
      <c r="E60" s="111">
        <f>CAP!H479</f>
        <v>1</v>
      </c>
      <c r="F60" s="15">
        <f>SUM(D60:E60)</f>
        <v>3</v>
      </c>
    </row>
    <row r="61" spans="2:6" ht="13.5" customHeight="1" x14ac:dyDescent="0.2">
      <c r="B61" s="237" t="s">
        <v>253</v>
      </c>
      <c r="C61" s="238"/>
      <c r="D61" s="111">
        <f>CAP!G490</f>
        <v>2</v>
      </c>
      <c r="E61" s="111">
        <f>CAP!H490</f>
        <v>1</v>
      </c>
      <c r="F61" s="15">
        <f t="shared" si="2"/>
        <v>3</v>
      </c>
    </row>
    <row r="62" spans="2:6" ht="13.5" customHeight="1" x14ac:dyDescent="0.2">
      <c r="B62" s="294" t="s">
        <v>254</v>
      </c>
      <c r="C62" s="295"/>
      <c r="D62" s="111">
        <f>CAP!G498</f>
        <v>3</v>
      </c>
      <c r="E62" s="111">
        <f>CAP!H498</f>
        <v>1</v>
      </c>
      <c r="F62" s="15">
        <f t="shared" si="2"/>
        <v>4</v>
      </c>
    </row>
    <row r="63" spans="2:6" ht="13.5" customHeight="1" x14ac:dyDescent="0.2">
      <c r="B63" s="291" t="s">
        <v>255</v>
      </c>
      <c r="C63" s="292"/>
      <c r="D63" s="111">
        <f>CAP!G506</f>
        <v>3</v>
      </c>
      <c r="E63" s="111">
        <f>CAP!H506</f>
        <v>1</v>
      </c>
      <c r="F63" s="15">
        <f t="shared" si="2"/>
        <v>4</v>
      </c>
    </row>
    <row r="64" spans="2:6" ht="13.5" customHeight="1" x14ac:dyDescent="0.2">
      <c r="B64" s="237" t="s">
        <v>256</v>
      </c>
      <c r="C64" s="238"/>
      <c r="D64" s="111">
        <f>CAP!G516</f>
        <v>2</v>
      </c>
      <c r="E64" s="111">
        <f>CAP!H516</f>
        <v>1</v>
      </c>
      <c r="F64" s="15">
        <f t="shared" si="2"/>
        <v>3</v>
      </c>
    </row>
    <row r="65" spans="2:6" ht="13.5" customHeight="1" x14ac:dyDescent="0.2">
      <c r="B65" s="291" t="s">
        <v>257</v>
      </c>
      <c r="C65" s="292"/>
      <c r="D65" s="111">
        <f>CAP!G533</f>
        <v>46</v>
      </c>
      <c r="E65" s="111">
        <f>CAP!H533</f>
        <v>4</v>
      </c>
      <c r="F65" s="15">
        <f>SUM(D65:E65)</f>
        <v>50</v>
      </c>
    </row>
    <row r="66" spans="2:6" ht="13.5" customHeight="1" x14ac:dyDescent="0.2">
      <c r="B66" s="291" t="s">
        <v>258</v>
      </c>
      <c r="C66" s="292"/>
      <c r="D66" s="111">
        <f>CAP!G546</f>
        <v>14</v>
      </c>
      <c r="E66" s="111">
        <f>CAP!H546</f>
        <v>2</v>
      </c>
      <c r="F66" s="15">
        <f t="shared" si="2"/>
        <v>16</v>
      </c>
    </row>
    <row r="67" spans="2:6" ht="13.5" customHeight="1" x14ac:dyDescent="0.2">
      <c r="B67" s="291" t="s">
        <v>259</v>
      </c>
      <c r="C67" s="292"/>
      <c r="D67" s="111">
        <f>CAP!G556</f>
        <v>10</v>
      </c>
      <c r="E67" s="111">
        <f>CAP!H556</f>
        <v>1</v>
      </c>
      <c r="F67" s="15">
        <f t="shared" si="2"/>
        <v>11</v>
      </c>
    </row>
    <row r="68" spans="2:6" ht="13.5" customHeight="1" x14ac:dyDescent="0.2">
      <c r="B68" s="237" t="s">
        <v>260</v>
      </c>
      <c r="C68" s="238"/>
      <c r="D68" s="76">
        <f>CAP!G567</f>
        <v>2</v>
      </c>
      <c r="E68" s="76">
        <f>CAP!H567</f>
        <v>1</v>
      </c>
      <c r="F68" s="15">
        <f>SUM(D68:E68)</f>
        <v>3</v>
      </c>
    </row>
    <row r="69" spans="2:6" ht="13.5" customHeight="1" x14ac:dyDescent="0.2">
      <c r="B69" s="291" t="s">
        <v>608</v>
      </c>
      <c r="C69" s="292"/>
      <c r="D69" s="76">
        <f>CAP!G577</f>
        <v>11</v>
      </c>
      <c r="E69" s="76">
        <f>CAP!H577</f>
        <v>1</v>
      </c>
      <c r="F69" s="15">
        <f t="shared" si="2"/>
        <v>12</v>
      </c>
    </row>
    <row r="70" spans="2:6" ht="13.5" customHeight="1" x14ac:dyDescent="0.2">
      <c r="B70" s="291" t="s">
        <v>609</v>
      </c>
      <c r="C70" s="292"/>
      <c r="D70" s="76">
        <f>CAP!G590</f>
        <v>19</v>
      </c>
      <c r="E70" s="76">
        <f>CAP!H590</f>
        <v>5</v>
      </c>
      <c r="F70" s="15">
        <f t="shared" si="2"/>
        <v>24</v>
      </c>
    </row>
    <row r="71" spans="2:6" ht="13.5" customHeight="1" x14ac:dyDescent="0.2">
      <c r="B71" s="291" t="s">
        <v>607</v>
      </c>
      <c r="C71" s="292"/>
      <c r="D71" s="76">
        <f>CAP!G602</f>
        <v>36</v>
      </c>
      <c r="E71" s="76">
        <f>CAP!H602</f>
        <v>3</v>
      </c>
      <c r="F71" s="15">
        <f t="shared" si="2"/>
        <v>39</v>
      </c>
    </row>
    <row r="72" spans="2:6" ht="13.5" customHeight="1" x14ac:dyDescent="0.2">
      <c r="B72" s="291" t="s">
        <v>606</v>
      </c>
      <c r="C72" s="292"/>
      <c r="D72" s="76">
        <f>CAP!G613</f>
        <v>22</v>
      </c>
      <c r="E72" s="76">
        <f>CAP!H613</f>
        <v>2</v>
      </c>
      <c r="F72" s="15">
        <f t="shared" si="2"/>
        <v>24</v>
      </c>
    </row>
    <row r="73" spans="2:6" ht="13.5" customHeight="1" x14ac:dyDescent="0.2">
      <c r="B73" s="259" t="s">
        <v>265</v>
      </c>
      <c r="C73" s="260"/>
      <c r="D73" s="76">
        <f>CAP!G628</f>
        <v>9</v>
      </c>
      <c r="E73" s="76">
        <f>CAP!H628</f>
        <v>5</v>
      </c>
      <c r="F73" s="15">
        <f t="shared" si="2"/>
        <v>14</v>
      </c>
    </row>
    <row r="74" spans="2:6" ht="13.5" customHeight="1" x14ac:dyDescent="0.2">
      <c r="B74" s="294" t="s">
        <v>602</v>
      </c>
      <c r="C74" s="295"/>
      <c r="D74" s="76">
        <f>CAP!G640</f>
        <v>81</v>
      </c>
      <c r="E74" s="76">
        <f>CAP!H640</f>
        <v>3</v>
      </c>
      <c r="F74" s="15">
        <f t="shared" si="2"/>
        <v>84</v>
      </c>
    </row>
    <row r="75" spans="2:6" ht="13.5" customHeight="1" x14ac:dyDescent="0.2">
      <c r="B75" s="294" t="s">
        <v>601</v>
      </c>
      <c r="C75" s="295"/>
      <c r="D75" s="76">
        <f>CAP!G654</f>
        <v>29</v>
      </c>
      <c r="E75" s="76">
        <f>CAP!H654</f>
        <v>2</v>
      </c>
      <c r="F75" s="15">
        <f t="shared" si="2"/>
        <v>31</v>
      </c>
    </row>
    <row r="76" spans="2:6" ht="13.5" customHeight="1" x14ac:dyDescent="0.2">
      <c r="B76" s="294" t="s">
        <v>603</v>
      </c>
      <c r="C76" s="295"/>
      <c r="D76" s="76">
        <f>CAP!G668</f>
        <v>112</v>
      </c>
      <c r="E76" s="76">
        <f>CAP!H668</f>
        <v>5</v>
      </c>
      <c r="F76" s="15">
        <f t="shared" si="2"/>
        <v>117</v>
      </c>
    </row>
    <row r="77" spans="2:6" ht="13.5" customHeight="1" x14ac:dyDescent="0.2">
      <c r="B77" s="294" t="s">
        <v>604</v>
      </c>
      <c r="C77" s="295"/>
      <c r="D77" s="76">
        <f>CAP!G683</f>
        <v>56</v>
      </c>
      <c r="E77" s="76">
        <f>CAP!H683</f>
        <v>2</v>
      </c>
      <c r="F77" s="15">
        <f t="shared" si="2"/>
        <v>58</v>
      </c>
    </row>
    <row r="78" spans="2:6" ht="13.5" customHeight="1" thickBot="1" x14ac:dyDescent="0.25">
      <c r="B78" s="296" t="s">
        <v>605</v>
      </c>
      <c r="C78" s="297"/>
      <c r="D78" s="77">
        <f>CAP!G697</f>
        <v>70</v>
      </c>
      <c r="E78" s="77">
        <f>CAP!H697</f>
        <v>3</v>
      </c>
      <c r="F78" s="19">
        <f>SUM(D78:E78)</f>
        <v>73</v>
      </c>
    </row>
    <row r="79" spans="2:6" ht="13.5" thickBot="1" x14ac:dyDescent="0.25">
      <c r="B79" s="20"/>
      <c r="C79" s="20"/>
      <c r="D79" s="20"/>
      <c r="E79" s="21"/>
      <c r="F79" s="22"/>
    </row>
    <row r="80" spans="2:6" ht="16.5" thickBot="1" x14ac:dyDescent="0.25">
      <c r="B80" s="255" t="s">
        <v>271</v>
      </c>
      <c r="C80" s="257"/>
      <c r="D80" s="23">
        <f>SUM(D14:D79)</f>
        <v>974</v>
      </c>
      <c r="E80" s="23">
        <f>SUM(E14:E79)</f>
        <v>111</v>
      </c>
      <c r="F80" s="54">
        <f>SUM(F14:F78)</f>
        <v>1085</v>
      </c>
    </row>
    <row r="81" spans="2:6" ht="15.75" x14ac:dyDescent="0.2">
      <c r="B81" s="24"/>
      <c r="C81" s="24"/>
      <c r="D81" s="24"/>
      <c r="E81" s="25"/>
      <c r="F81" s="25"/>
    </row>
    <row r="82" spans="2:6" ht="15.75" x14ac:dyDescent="0.2">
      <c r="B82" s="25"/>
      <c r="C82" s="258"/>
      <c r="D82" s="258"/>
      <c r="E82" s="25"/>
      <c r="F82" s="26"/>
    </row>
    <row r="83" spans="2:6" ht="16.5" customHeight="1" x14ac:dyDescent="0.2">
      <c r="B83" s="275"/>
      <c r="C83" s="275"/>
      <c r="D83" s="275"/>
      <c r="E83" s="25"/>
      <c r="F83" s="25"/>
    </row>
    <row r="84" spans="2:6" ht="16.5" customHeight="1" x14ac:dyDescent="0.2">
      <c r="B84" s="275"/>
      <c r="C84" s="275"/>
      <c r="D84" s="275"/>
      <c r="E84" s="25"/>
      <c r="F84" s="25"/>
    </row>
    <row r="85" spans="2:6" ht="16.5" customHeight="1" x14ac:dyDescent="0.2">
      <c r="B85" s="79"/>
      <c r="C85" s="79"/>
      <c r="D85" s="79"/>
      <c r="E85" s="25"/>
      <c r="F85" s="25"/>
    </row>
    <row r="86" spans="2:6" x14ac:dyDescent="0.2">
      <c r="C86" s="3"/>
    </row>
    <row r="87" spans="2:6" x14ac:dyDescent="0.2">
      <c r="C87" s="3"/>
    </row>
    <row r="88" spans="2:6" x14ac:dyDescent="0.2">
      <c r="C88" s="3"/>
    </row>
    <row r="89" spans="2:6" x14ac:dyDescent="0.2">
      <c r="C89" s="3"/>
    </row>
    <row r="90" spans="2:6" x14ac:dyDescent="0.2">
      <c r="C90" s="3"/>
    </row>
    <row r="91" spans="2:6" x14ac:dyDescent="0.2">
      <c r="C91" s="3"/>
    </row>
    <row r="92" spans="2:6" x14ac:dyDescent="0.2">
      <c r="C92" s="3"/>
    </row>
    <row r="93" spans="2:6" x14ac:dyDescent="0.2">
      <c r="C93" s="3"/>
    </row>
    <row r="94" spans="2:6" x14ac:dyDescent="0.2">
      <c r="C94" s="3"/>
    </row>
  </sheetData>
  <mergeCells count="74">
    <mergeCell ref="B69:C69"/>
    <mergeCell ref="B70:C70"/>
    <mergeCell ref="B71:C71"/>
    <mergeCell ref="B78:C78"/>
    <mergeCell ref="B72:C72"/>
    <mergeCell ref="B74:C74"/>
    <mergeCell ref="B75:C75"/>
    <mergeCell ref="B76:C76"/>
    <mergeCell ref="B77:C77"/>
    <mergeCell ref="B62:C62"/>
    <mergeCell ref="B63:C63"/>
    <mergeCell ref="B66:C66"/>
    <mergeCell ref="B65:C65"/>
    <mergeCell ref="B67:C67"/>
    <mergeCell ref="B53:C53"/>
    <mergeCell ref="B54:C54"/>
    <mergeCell ref="B55:C55"/>
    <mergeCell ref="B57:C57"/>
    <mergeCell ref="B60:C60"/>
    <mergeCell ref="B58:C58"/>
    <mergeCell ref="B59:C59"/>
    <mergeCell ref="B46:C46"/>
    <mergeCell ref="B47:C47"/>
    <mergeCell ref="B49:C49"/>
    <mergeCell ref="B50:C50"/>
    <mergeCell ref="B51:C51"/>
    <mergeCell ref="B35:C35"/>
    <mergeCell ref="B42:C42"/>
    <mergeCell ref="B43:C43"/>
    <mergeCell ref="B44:C44"/>
    <mergeCell ref="B45:C45"/>
    <mergeCell ref="B24:C24"/>
    <mergeCell ref="B25:C25"/>
    <mergeCell ref="B26:C26"/>
    <mergeCell ref="B27:C27"/>
    <mergeCell ref="B34:C34"/>
    <mergeCell ref="C9:F9"/>
    <mergeCell ref="B73:C73"/>
    <mergeCell ref="B52:C52"/>
    <mergeCell ref="B80:C80"/>
    <mergeCell ref="C82:D82"/>
    <mergeCell ref="B64:C64"/>
    <mergeCell ref="B20:C20"/>
    <mergeCell ref="B17:F17"/>
    <mergeCell ref="B18:C18"/>
    <mergeCell ref="C10:F10"/>
    <mergeCell ref="B12:C12"/>
    <mergeCell ref="B13:F13"/>
    <mergeCell ref="B14:C14"/>
    <mergeCell ref="B15:F15"/>
    <mergeCell ref="B16:C16"/>
    <mergeCell ref="B19:C19"/>
    <mergeCell ref="B83:D83"/>
    <mergeCell ref="B84:D84"/>
    <mergeCell ref="B56:C56"/>
    <mergeCell ref="B68:C68"/>
    <mergeCell ref="B21:C21"/>
    <mergeCell ref="B22:F22"/>
    <mergeCell ref="B23:C23"/>
    <mergeCell ref="B33:C33"/>
    <mergeCell ref="B29:C29"/>
    <mergeCell ref="B30:C30"/>
    <mergeCell ref="B28:C28"/>
    <mergeCell ref="B31:C31"/>
    <mergeCell ref="B32:F32"/>
    <mergeCell ref="B41:C41"/>
    <mergeCell ref="B48:C48"/>
    <mergeCell ref="B61:C61"/>
    <mergeCell ref="C8:F8"/>
    <mergeCell ref="C1:D1"/>
    <mergeCell ref="C2:D2"/>
    <mergeCell ref="C3:D3"/>
    <mergeCell ref="C7:F7"/>
    <mergeCell ref="B6:F6"/>
  </mergeCells>
  <phoneticPr fontId="0" type="noConversion"/>
  <pageMargins left="0.99" right="0.19685039370078741" top="0.98425196850393704" bottom="0.98425196850393704" header="0" footer="0"/>
  <pageSetup paperSize="9" scale="59" orientation="portrait" r:id="rId1"/>
  <headerFooter alignWithMargins="0">
    <oddHeader>&amp;RPágina &amp;P de &amp;N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94"/>
  <sheetViews>
    <sheetView topLeftCell="A26" zoomScaleNormal="75" zoomScaleSheetLayoutView="100" zoomScalePageLayoutView="75" workbookViewId="0">
      <selection activeCell="D53" sqref="D53"/>
    </sheetView>
  </sheetViews>
  <sheetFormatPr baseColWidth="10" defaultRowHeight="12.75" x14ac:dyDescent="0.2"/>
  <cols>
    <col min="2" max="2" width="12" customWidth="1"/>
    <col min="3" max="3" width="57.28515625" customWidth="1"/>
    <col min="4" max="4" width="17" customWidth="1"/>
  </cols>
  <sheetData>
    <row r="1" spans="2:4" x14ac:dyDescent="0.2">
      <c r="B1" s="7"/>
      <c r="C1" s="178" t="s">
        <v>193</v>
      </c>
      <c r="D1" s="7"/>
    </row>
    <row r="2" spans="2:4" x14ac:dyDescent="0.2">
      <c r="B2" s="7"/>
      <c r="C2" s="178" t="s">
        <v>194</v>
      </c>
      <c r="D2" s="7"/>
    </row>
    <row r="3" spans="2:4" x14ac:dyDescent="0.2">
      <c r="B3" s="7"/>
      <c r="C3" s="178" t="s">
        <v>195</v>
      </c>
      <c r="D3" s="7"/>
    </row>
    <row r="4" spans="2:4" x14ac:dyDescent="0.2">
      <c r="B4" s="8"/>
      <c r="C4" s="8"/>
      <c r="D4" s="7"/>
    </row>
    <row r="5" spans="2:4" x14ac:dyDescent="0.2">
      <c r="B5" s="8"/>
      <c r="C5" s="7"/>
      <c r="D5" s="7"/>
    </row>
    <row r="6" spans="2:4" ht="15.75" thickBot="1" x14ac:dyDescent="0.25">
      <c r="B6" s="274" t="s">
        <v>300</v>
      </c>
      <c r="C6" s="274"/>
      <c r="D6" s="274"/>
    </row>
    <row r="7" spans="2:4" ht="20.25" customHeight="1" thickBot="1" x14ac:dyDescent="0.25">
      <c r="B7" s="116" t="s">
        <v>303</v>
      </c>
      <c r="C7" s="211" t="s">
        <v>319</v>
      </c>
      <c r="D7" s="212"/>
    </row>
    <row r="8" spans="2:4" ht="20.25" customHeight="1" thickBot="1" x14ac:dyDescent="0.25">
      <c r="B8" s="117" t="s">
        <v>321</v>
      </c>
      <c r="C8" s="211" t="s">
        <v>324</v>
      </c>
      <c r="D8" s="212"/>
    </row>
    <row r="9" spans="2:4" ht="20.25" customHeight="1" thickBot="1" x14ac:dyDescent="0.25">
      <c r="B9" s="117" t="s">
        <v>322</v>
      </c>
      <c r="C9" s="211" t="s">
        <v>323</v>
      </c>
      <c r="D9" s="212"/>
    </row>
    <row r="10" spans="2:4" ht="20.25" customHeight="1" thickBot="1" x14ac:dyDescent="0.25">
      <c r="B10" s="117" t="s">
        <v>327</v>
      </c>
      <c r="C10" s="211" t="s">
        <v>305</v>
      </c>
      <c r="D10" s="212"/>
    </row>
    <row r="11" spans="2:4" ht="13.5" thickBot="1" x14ac:dyDescent="0.25">
      <c r="B11" s="7"/>
      <c r="C11" s="7"/>
      <c r="D11" s="7"/>
    </row>
    <row r="12" spans="2:4" ht="18.75" customHeight="1" thickBot="1" x14ac:dyDescent="0.25">
      <c r="B12" s="281" t="s">
        <v>199</v>
      </c>
      <c r="C12" s="282"/>
      <c r="D12" s="186" t="s">
        <v>297</v>
      </c>
    </row>
    <row r="13" spans="2:4" ht="13.5" customHeight="1" x14ac:dyDescent="0.2">
      <c r="B13" s="242" t="s">
        <v>206</v>
      </c>
      <c r="C13" s="243"/>
      <c r="D13" s="244"/>
    </row>
    <row r="14" spans="2:4" ht="13.5" customHeight="1" x14ac:dyDescent="0.2">
      <c r="B14" s="283" t="s">
        <v>207</v>
      </c>
      <c r="C14" s="284"/>
      <c r="D14" s="15">
        <f>'RES.CUANT. (4)'!F14</f>
        <v>17</v>
      </c>
    </row>
    <row r="15" spans="2:4" ht="13.5" customHeight="1" x14ac:dyDescent="0.2">
      <c r="B15" s="276" t="s">
        <v>208</v>
      </c>
      <c r="C15" s="277"/>
      <c r="D15" s="278"/>
    </row>
    <row r="16" spans="2:4" ht="13.5" customHeight="1" x14ac:dyDescent="0.2">
      <c r="B16" s="248" t="s">
        <v>209</v>
      </c>
      <c r="C16" s="249"/>
      <c r="D16" s="15">
        <f>'RES.CUANT. (4)'!F16</f>
        <v>6</v>
      </c>
    </row>
    <row r="17" spans="2:4" ht="13.5" customHeight="1" x14ac:dyDescent="0.2">
      <c r="B17" s="276" t="s">
        <v>210</v>
      </c>
      <c r="C17" s="277"/>
      <c r="D17" s="278"/>
    </row>
    <row r="18" spans="2:4" ht="13.5" customHeight="1" x14ac:dyDescent="0.2">
      <c r="B18" s="237" t="s">
        <v>211</v>
      </c>
      <c r="C18" s="238"/>
      <c r="D18" s="15">
        <f>'RES.CUANT. (4)'!F18</f>
        <v>19</v>
      </c>
    </row>
    <row r="19" spans="2:4" ht="13.5" customHeight="1" x14ac:dyDescent="0.2">
      <c r="B19" s="235" t="s">
        <v>212</v>
      </c>
      <c r="C19" s="236"/>
      <c r="D19" s="15">
        <f>'RES.CUANT. (4)'!F19</f>
        <v>6</v>
      </c>
    </row>
    <row r="20" spans="2:4" ht="13.5" customHeight="1" x14ac:dyDescent="0.2">
      <c r="B20" s="237" t="s">
        <v>284</v>
      </c>
      <c r="C20" s="238"/>
      <c r="D20" s="15">
        <f>'RES.CUANT. (4)'!F20</f>
        <v>7</v>
      </c>
    </row>
    <row r="21" spans="2:4" ht="13.5" customHeight="1" x14ac:dyDescent="0.2">
      <c r="B21" s="235" t="s">
        <v>214</v>
      </c>
      <c r="C21" s="250"/>
      <c r="D21" s="15">
        <f>'RES.CUANT. (4)'!F21</f>
        <v>8</v>
      </c>
    </row>
    <row r="22" spans="2:4" ht="13.5" customHeight="1" x14ac:dyDescent="0.2">
      <c r="B22" s="276" t="s">
        <v>215</v>
      </c>
      <c r="C22" s="277"/>
      <c r="D22" s="278"/>
    </row>
    <row r="23" spans="2:4" ht="13.5" customHeight="1" x14ac:dyDescent="0.2">
      <c r="B23" s="279" t="s">
        <v>531</v>
      </c>
      <c r="C23" s="280"/>
      <c r="D23" s="15">
        <f>'RES.CUANT. (4)'!F23</f>
        <v>9</v>
      </c>
    </row>
    <row r="24" spans="2:4" ht="13.5" customHeight="1" x14ac:dyDescent="0.2">
      <c r="B24" s="285" t="s">
        <v>217</v>
      </c>
      <c r="C24" s="286"/>
      <c r="D24" s="15">
        <f>'RES.CUANT. (4)'!F24</f>
        <v>35</v>
      </c>
    </row>
    <row r="25" spans="2:4" ht="13.5" customHeight="1" x14ac:dyDescent="0.2">
      <c r="B25" s="287" t="s">
        <v>610</v>
      </c>
      <c r="C25" s="288"/>
      <c r="D25" s="15">
        <f>'RES.CUANT. (4)'!F25</f>
        <v>30</v>
      </c>
    </row>
    <row r="26" spans="2:4" ht="13.5" customHeight="1" x14ac:dyDescent="0.2">
      <c r="B26" s="287" t="s">
        <v>219</v>
      </c>
      <c r="C26" s="288"/>
      <c r="D26" s="15">
        <f>'RES.CUANT. (4)'!F26</f>
        <v>19</v>
      </c>
    </row>
    <row r="27" spans="2:4" ht="13.5" customHeight="1" x14ac:dyDescent="0.2">
      <c r="B27" s="289" t="s">
        <v>220</v>
      </c>
      <c r="C27" s="290"/>
      <c r="D27" s="15">
        <f>'RES.CUANT. (4)'!F27</f>
        <v>47</v>
      </c>
    </row>
    <row r="28" spans="2:4" ht="13.5" customHeight="1" x14ac:dyDescent="0.2">
      <c r="B28" s="235" t="s">
        <v>221</v>
      </c>
      <c r="C28" s="236"/>
      <c r="D28" s="15">
        <f>'RES.CUANT. (4)'!F28</f>
        <v>14</v>
      </c>
    </row>
    <row r="29" spans="2:4" ht="13.5" customHeight="1" x14ac:dyDescent="0.2">
      <c r="B29" s="235" t="s">
        <v>222</v>
      </c>
      <c r="C29" s="236"/>
      <c r="D29" s="15">
        <f>'RES.CUANT. (4)'!F29</f>
        <v>38</v>
      </c>
    </row>
    <row r="30" spans="2:4" ht="13.5" customHeight="1" x14ac:dyDescent="0.2">
      <c r="B30" s="237" t="s">
        <v>223</v>
      </c>
      <c r="C30" s="238"/>
      <c r="D30" s="15">
        <f>'RES.CUANT. (4)'!F30</f>
        <v>7</v>
      </c>
    </row>
    <row r="31" spans="2:4" ht="13.5" customHeight="1" x14ac:dyDescent="0.2">
      <c r="B31" s="235" t="s">
        <v>224</v>
      </c>
      <c r="C31" s="236"/>
      <c r="D31" s="15">
        <f>'RES.CUANT. (4)'!F31</f>
        <v>15</v>
      </c>
    </row>
    <row r="32" spans="2:4" ht="13.5" customHeight="1" x14ac:dyDescent="0.2">
      <c r="B32" s="276" t="s">
        <v>225</v>
      </c>
      <c r="C32" s="277"/>
      <c r="D32" s="278"/>
    </row>
    <row r="33" spans="2:4" ht="13.5" customHeight="1" x14ac:dyDescent="0.2">
      <c r="B33" s="235" t="s">
        <v>226</v>
      </c>
      <c r="C33" s="236"/>
      <c r="D33" s="15">
        <f>'RES.CUANT. (4)'!F33</f>
        <v>4</v>
      </c>
    </row>
    <row r="34" spans="2:4" ht="13.5" customHeight="1" x14ac:dyDescent="0.2">
      <c r="B34" s="285" t="s">
        <v>295</v>
      </c>
      <c r="C34" s="286"/>
      <c r="D34" s="15">
        <f>'RES.CUANT. (4)'!F34</f>
        <v>10</v>
      </c>
    </row>
    <row r="35" spans="2:4" ht="13.5" customHeight="1" x14ac:dyDescent="0.2">
      <c r="B35" s="289" t="s">
        <v>285</v>
      </c>
      <c r="C35" s="290"/>
      <c r="D35" s="15">
        <f>'RES.CUANT. (4)'!F35</f>
        <v>4</v>
      </c>
    </row>
    <row r="36" spans="2:4" ht="13.5" customHeight="1" x14ac:dyDescent="0.2">
      <c r="B36" s="189" t="s">
        <v>228</v>
      </c>
      <c r="C36" s="187"/>
      <c r="D36" s="15">
        <f>'RES.CUANT. (4)'!F36</f>
        <v>19</v>
      </c>
    </row>
    <row r="37" spans="2:4" ht="13.5" customHeight="1" x14ac:dyDescent="0.2">
      <c r="B37" s="189" t="s">
        <v>229</v>
      </c>
      <c r="C37" s="187"/>
      <c r="D37" s="15">
        <f>'RES.CUANT. (4)'!F37</f>
        <v>5</v>
      </c>
    </row>
    <row r="38" spans="2:4" ht="13.5" customHeight="1" x14ac:dyDescent="0.2">
      <c r="B38" s="189" t="s">
        <v>230</v>
      </c>
      <c r="C38" s="187"/>
      <c r="D38" s="15">
        <f>'RES.CUANT. (4)'!F38</f>
        <v>4</v>
      </c>
    </row>
    <row r="39" spans="2:4" ht="13.5" customHeight="1" x14ac:dyDescent="0.2">
      <c r="B39" s="189" t="s">
        <v>231</v>
      </c>
      <c r="C39" s="187"/>
      <c r="D39" s="15">
        <f>'RES.CUANT. (4)'!F39</f>
        <v>5</v>
      </c>
    </row>
    <row r="40" spans="2:4" ht="13.5" customHeight="1" x14ac:dyDescent="0.2">
      <c r="B40" s="189" t="s">
        <v>232</v>
      </c>
      <c r="C40" s="187"/>
      <c r="D40" s="15">
        <f>'RES.CUANT. (4)'!F40</f>
        <v>45</v>
      </c>
    </row>
    <row r="41" spans="2:4" ht="13.5" customHeight="1" x14ac:dyDescent="0.2">
      <c r="B41" s="251" t="s">
        <v>162</v>
      </c>
      <c r="C41" s="252"/>
      <c r="D41" s="15">
        <f>'RES.CUANT. (4)'!F41</f>
        <v>5</v>
      </c>
    </row>
    <row r="42" spans="2:4" ht="13.5" customHeight="1" x14ac:dyDescent="0.2">
      <c r="B42" s="291" t="s">
        <v>234</v>
      </c>
      <c r="C42" s="292"/>
      <c r="D42" s="15">
        <f>'RES.CUANT. (4)'!F42</f>
        <v>18</v>
      </c>
    </row>
    <row r="43" spans="2:4" ht="13.5" customHeight="1" x14ac:dyDescent="0.2">
      <c r="B43" s="291" t="s">
        <v>235</v>
      </c>
      <c r="C43" s="292"/>
      <c r="D43" s="15">
        <f>'RES.CUANT. (4)'!F43</f>
        <v>6</v>
      </c>
    </row>
    <row r="44" spans="2:4" ht="13.5" customHeight="1" x14ac:dyDescent="0.2">
      <c r="B44" s="291" t="s">
        <v>236</v>
      </c>
      <c r="C44" s="293"/>
      <c r="D44" s="15">
        <f>'RES.CUANT. (4)'!F44</f>
        <v>7</v>
      </c>
    </row>
    <row r="45" spans="2:4" ht="13.5" customHeight="1" x14ac:dyDescent="0.2">
      <c r="B45" s="291" t="s">
        <v>237</v>
      </c>
      <c r="C45" s="293"/>
      <c r="D45" s="15">
        <f>'RES.CUANT. (4)'!F45</f>
        <v>7</v>
      </c>
    </row>
    <row r="46" spans="2:4" ht="13.5" customHeight="1" x14ac:dyDescent="0.2">
      <c r="B46" s="294" t="s">
        <v>238</v>
      </c>
      <c r="C46" s="295"/>
      <c r="D46" s="15">
        <f>'RES.CUANT. (4)'!F46</f>
        <v>11</v>
      </c>
    </row>
    <row r="47" spans="2:4" ht="13.5" customHeight="1" x14ac:dyDescent="0.2">
      <c r="B47" s="291" t="s">
        <v>239</v>
      </c>
      <c r="C47" s="292"/>
      <c r="D47" s="15">
        <f>'RES.CUANT. (4)'!F47</f>
        <v>10</v>
      </c>
    </row>
    <row r="48" spans="2:4" ht="13.5" customHeight="1" x14ac:dyDescent="0.2">
      <c r="B48" s="251" t="s">
        <v>240</v>
      </c>
      <c r="C48" s="252"/>
      <c r="D48" s="15">
        <f>'RES.CUANT. (4)'!F48</f>
        <v>3</v>
      </c>
    </row>
    <row r="49" spans="2:4" ht="13.5" customHeight="1" x14ac:dyDescent="0.2">
      <c r="B49" s="291" t="s">
        <v>241</v>
      </c>
      <c r="C49" s="292"/>
      <c r="D49" s="15">
        <f>'RES.CUANT. (4)'!F49</f>
        <v>4</v>
      </c>
    </row>
    <row r="50" spans="2:4" ht="13.5" customHeight="1" x14ac:dyDescent="0.2">
      <c r="B50" s="294" t="s">
        <v>242</v>
      </c>
      <c r="C50" s="295"/>
      <c r="D50" s="15">
        <f>'RES.CUANT. (4)'!F50</f>
        <v>14</v>
      </c>
    </row>
    <row r="51" spans="2:4" ht="13.5" customHeight="1" x14ac:dyDescent="0.2">
      <c r="B51" s="291" t="s">
        <v>243</v>
      </c>
      <c r="C51" s="292"/>
      <c r="D51" s="15">
        <f>'RES.CUANT. (4)'!F51</f>
        <v>10</v>
      </c>
    </row>
    <row r="52" spans="2:4" ht="13.5" customHeight="1" x14ac:dyDescent="0.2">
      <c r="B52" s="237" t="s">
        <v>244</v>
      </c>
      <c r="C52" s="238"/>
      <c r="D52" s="15">
        <f>'RES.CUANT. (4)'!F52</f>
        <v>3</v>
      </c>
    </row>
    <row r="53" spans="2:4" ht="13.5" customHeight="1" x14ac:dyDescent="0.2">
      <c r="B53" s="291" t="s">
        <v>245</v>
      </c>
      <c r="C53" s="292"/>
      <c r="D53" s="15">
        <f>'RES.CUANT. (4)'!F53</f>
        <v>9</v>
      </c>
    </row>
    <row r="54" spans="2:4" ht="13.5" customHeight="1" x14ac:dyDescent="0.2">
      <c r="B54" s="291" t="s">
        <v>246</v>
      </c>
      <c r="C54" s="292"/>
      <c r="D54" s="15">
        <f>'RES.CUANT. (4)'!F54</f>
        <v>5</v>
      </c>
    </row>
    <row r="55" spans="2:4" ht="13.5" customHeight="1" x14ac:dyDescent="0.2">
      <c r="B55" s="291" t="s">
        <v>247</v>
      </c>
      <c r="C55" s="292"/>
      <c r="D55" s="15">
        <f>'RES.CUANT. (4)'!F55</f>
        <v>3</v>
      </c>
    </row>
    <row r="56" spans="2:4" ht="13.5" customHeight="1" x14ac:dyDescent="0.2">
      <c r="B56" s="237" t="s">
        <v>248</v>
      </c>
      <c r="C56" s="238"/>
      <c r="D56" s="15">
        <f>'RES.CUANT. (4)'!F56</f>
        <v>9</v>
      </c>
    </row>
    <row r="57" spans="2:4" ht="13.5" customHeight="1" x14ac:dyDescent="0.2">
      <c r="B57" s="291" t="s">
        <v>249</v>
      </c>
      <c r="C57" s="292"/>
      <c r="D57" s="15">
        <f>'RES.CUANT. (4)'!F57</f>
        <v>3</v>
      </c>
    </row>
    <row r="58" spans="2:4" ht="13.5" customHeight="1" x14ac:dyDescent="0.2">
      <c r="B58" s="294" t="s">
        <v>250</v>
      </c>
      <c r="C58" s="295"/>
      <c r="D58" s="15">
        <f>'RES.CUANT. (4)'!F58</f>
        <v>5</v>
      </c>
    </row>
    <row r="59" spans="2:4" ht="13.5" customHeight="1" x14ac:dyDescent="0.2">
      <c r="B59" s="294" t="s">
        <v>251</v>
      </c>
      <c r="C59" s="295"/>
      <c r="D59" s="15">
        <f>'RES.CUANT. (4)'!F59</f>
        <v>7</v>
      </c>
    </row>
    <row r="60" spans="2:4" ht="13.5" customHeight="1" x14ac:dyDescent="0.2">
      <c r="B60" s="294" t="s">
        <v>252</v>
      </c>
      <c r="C60" s="295"/>
      <c r="D60" s="15">
        <f>'RES.CUANT. (4)'!F60</f>
        <v>3</v>
      </c>
    </row>
    <row r="61" spans="2:4" ht="13.5" customHeight="1" x14ac:dyDescent="0.2">
      <c r="B61" s="237" t="s">
        <v>253</v>
      </c>
      <c r="C61" s="238"/>
      <c r="D61" s="15">
        <f>'RES.CUANT. (4)'!F61</f>
        <v>3</v>
      </c>
    </row>
    <row r="62" spans="2:4" ht="13.5" customHeight="1" x14ac:dyDescent="0.2">
      <c r="B62" s="294" t="s">
        <v>254</v>
      </c>
      <c r="C62" s="295"/>
      <c r="D62" s="15">
        <f>'RES.CUANT. (4)'!F62</f>
        <v>4</v>
      </c>
    </row>
    <row r="63" spans="2:4" ht="13.5" customHeight="1" x14ac:dyDescent="0.2">
      <c r="B63" s="291" t="s">
        <v>255</v>
      </c>
      <c r="C63" s="292"/>
      <c r="D63" s="15">
        <f>'RES.CUANT. (4)'!F63</f>
        <v>4</v>
      </c>
    </row>
    <row r="64" spans="2:4" ht="13.5" customHeight="1" x14ac:dyDescent="0.2">
      <c r="B64" s="237" t="s">
        <v>256</v>
      </c>
      <c r="C64" s="238"/>
      <c r="D64" s="15">
        <f>'RES.CUANT. (4)'!F64</f>
        <v>3</v>
      </c>
    </row>
    <row r="65" spans="2:4" ht="13.5" customHeight="1" x14ac:dyDescent="0.2">
      <c r="B65" s="291" t="s">
        <v>257</v>
      </c>
      <c r="C65" s="292"/>
      <c r="D65" s="15">
        <f>'RES.CUANT. (4)'!F65</f>
        <v>50</v>
      </c>
    </row>
    <row r="66" spans="2:4" ht="13.5" customHeight="1" x14ac:dyDescent="0.2">
      <c r="B66" s="291" t="s">
        <v>258</v>
      </c>
      <c r="C66" s="292"/>
      <c r="D66" s="15">
        <f>'RES.CUANT. (4)'!F66</f>
        <v>16</v>
      </c>
    </row>
    <row r="67" spans="2:4" ht="13.5" customHeight="1" x14ac:dyDescent="0.2">
      <c r="B67" s="291" t="s">
        <v>259</v>
      </c>
      <c r="C67" s="292"/>
      <c r="D67" s="15">
        <f>'RES.CUANT. (4)'!F67</f>
        <v>11</v>
      </c>
    </row>
    <row r="68" spans="2:4" ht="13.5" customHeight="1" x14ac:dyDescent="0.2">
      <c r="B68" s="237" t="s">
        <v>260</v>
      </c>
      <c r="C68" s="238"/>
      <c r="D68" s="15">
        <f>'RES.CUANT. (4)'!F68</f>
        <v>3</v>
      </c>
    </row>
    <row r="69" spans="2:4" ht="13.5" customHeight="1" x14ac:dyDescent="0.2">
      <c r="B69" s="291" t="s">
        <v>608</v>
      </c>
      <c r="C69" s="292"/>
      <c r="D69" s="15">
        <f>'RES.CUANT. (4)'!F69</f>
        <v>12</v>
      </c>
    </row>
    <row r="70" spans="2:4" ht="13.5" customHeight="1" x14ac:dyDescent="0.2">
      <c r="B70" s="291" t="s">
        <v>609</v>
      </c>
      <c r="C70" s="292"/>
      <c r="D70" s="15">
        <f>'RES.CUANT. (4)'!F70</f>
        <v>24</v>
      </c>
    </row>
    <row r="71" spans="2:4" ht="13.5" customHeight="1" x14ac:dyDescent="0.2">
      <c r="B71" s="291" t="s">
        <v>607</v>
      </c>
      <c r="C71" s="292"/>
      <c r="D71" s="15">
        <f>'RES.CUANT. (4)'!F71</f>
        <v>39</v>
      </c>
    </row>
    <row r="72" spans="2:4" ht="13.5" customHeight="1" x14ac:dyDescent="0.2">
      <c r="B72" s="291" t="s">
        <v>606</v>
      </c>
      <c r="C72" s="292"/>
      <c r="D72" s="15">
        <f>'RES.CUANT. (4)'!F72</f>
        <v>24</v>
      </c>
    </row>
    <row r="73" spans="2:4" ht="13.5" customHeight="1" x14ac:dyDescent="0.2">
      <c r="B73" s="259" t="s">
        <v>265</v>
      </c>
      <c r="C73" s="260"/>
      <c r="D73" s="15">
        <f>'RES.CUANT. (4)'!F73</f>
        <v>14</v>
      </c>
    </row>
    <row r="74" spans="2:4" ht="13.5" customHeight="1" x14ac:dyDescent="0.2">
      <c r="B74" s="294" t="s">
        <v>602</v>
      </c>
      <c r="C74" s="295"/>
      <c r="D74" s="15">
        <f>'RES.CUANT. (4)'!F74</f>
        <v>84</v>
      </c>
    </row>
    <row r="75" spans="2:4" ht="13.5" customHeight="1" x14ac:dyDescent="0.2">
      <c r="B75" s="294" t="s">
        <v>601</v>
      </c>
      <c r="C75" s="295"/>
      <c r="D75" s="15">
        <f>'RES.CUANT. (4)'!F75</f>
        <v>31</v>
      </c>
    </row>
    <row r="76" spans="2:4" ht="13.5" customHeight="1" x14ac:dyDescent="0.2">
      <c r="B76" s="294" t="s">
        <v>603</v>
      </c>
      <c r="C76" s="295"/>
      <c r="D76" s="15">
        <f>'RES.CUANT. (4)'!F76</f>
        <v>117</v>
      </c>
    </row>
    <row r="77" spans="2:4" ht="13.5" customHeight="1" x14ac:dyDescent="0.2">
      <c r="B77" s="294" t="s">
        <v>604</v>
      </c>
      <c r="C77" s="295"/>
      <c r="D77" s="15">
        <f>'RES.CUANT. (4)'!F77</f>
        <v>58</v>
      </c>
    </row>
    <row r="78" spans="2:4" ht="13.5" customHeight="1" thickBot="1" x14ac:dyDescent="0.25">
      <c r="B78" s="296" t="s">
        <v>605</v>
      </c>
      <c r="C78" s="297"/>
      <c r="D78" s="15">
        <f>'RES.CUANT. (4)'!F78</f>
        <v>73</v>
      </c>
    </row>
    <row r="79" spans="2:4" ht="13.5" thickBot="1" x14ac:dyDescent="0.25">
      <c r="B79" s="20"/>
      <c r="C79" s="20"/>
      <c r="D79" s="22"/>
    </row>
    <row r="80" spans="2:4" ht="16.5" thickBot="1" x14ac:dyDescent="0.25">
      <c r="B80" s="255" t="s">
        <v>271</v>
      </c>
      <c r="C80" s="257"/>
      <c r="D80" s="54">
        <f>SUM(D14:D78)</f>
        <v>1085</v>
      </c>
    </row>
    <row r="81" spans="2:4" ht="15.75" x14ac:dyDescent="0.2">
      <c r="B81" s="185"/>
      <c r="C81" s="185"/>
      <c r="D81" s="179"/>
    </row>
    <row r="82" spans="2:4" ht="15.75" x14ac:dyDescent="0.2">
      <c r="B82" s="179"/>
      <c r="C82" s="179"/>
      <c r="D82" s="26"/>
    </row>
    <row r="83" spans="2:4" ht="16.5" customHeight="1" x14ac:dyDescent="0.2">
      <c r="B83" s="275"/>
      <c r="C83" s="275"/>
      <c r="D83" s="179"/>
    </row>
    <row r="84" spans="2:4" ht="16.5" customHeight="1" x14ac:dyDescent="0.2">
      <c r="B84" s="275"/>
      <c r="C84" s="275"/>
      <c r="D84" s="179"/>
    </row>
    <row r="85" spans="2:4" ht="16.5" customHeight="1" x14ac:dyDescent="0.2">
      <c r="B85" s="79"/>
      <c r="C85" s="79"/>
      <c r="D85" s="179"/>
    </row>
    <row r="86" spans="2:4" x14ac:dyDescent="0.2">
      <c r="C86" s="3"/>
    </row>
    <row r="87" spans="2:4" x14ac:dyDescent="0.2">
      <c r="C87" s="3"/>
    </row>
    <row r="88" spans="2:4" x14ac:dyDescent="0.2">
      <c r="C88" s="3"/>
    </row>
    <row r="89" spans="2:4" x14ac:dyDescent="0.2">
      <c r="C89" s="3"/>
    </row>
    <row r="90" spans="2:4" x14ac:dyDescent="0.2">
      <c r="C90" s="3"/>
    </row>
    <row r="91" spans="2:4" x14ac:dyDescent="0.2">
      <c r="C91" s="3"/>
    </row>
    <row r="92" spans="2:4" x14ac:dyDescent="0.2">
      <c r="C92" s="3"/>
    </row>
    <row r="93" spans="2:4" x14ac:dyDescent="0.2">
      <c r="C93" s="3"/>
    </row>
    <row r="94" spans="2:4" x14ac:dyDescent="0.2">
      <c r="C94" s="3"/>
    </row>
  </sheetData>
  <mergeCells count="70">
    <mergeCell ref="B6:D6"/>
    <mergeCell ref="C7:D7"/>
    <mergeCell ref="C8:D8"/>
    <mergeCell ref="B21:C21"/>
    <mergeCell ref="C9:D9"/>
    <mergeCell ref="C10:D10"/>
    <mergeCell ref="B12:C12"/>
    <mergeCell ref="B13:D13"/>
    <mergeCell ref="B14:C14"/>
    <mergeCell ref="B15:D15"/>
    <mergeCell ref="B16:C16"/>
    <mergeCell ref="B17:D17"/>
    <mergeCell ref="B18:C18"/>
    <mergeCell ref="B19:C19"/>
    <mergeCell ref="B20:C20"/>
    <mergeCell ref="B33:C33"/>
    <mergeCell ref="B22:D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D32"/>
    <mergeCell ref="B50:C50"/>
    <mergeCell ref="B34:C34"/>
    <mergeCell ref="B35:C35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74:C74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83:C83"/>
    <mergeCell ref="B84:C84"/>
    <mergeCell ref="B75:C75"/>
    <mergeCell ref="B76:C76"/>
    <mergeCell ref="B77:C77"/>
    <mergeCell ref="B78:C78"/>
    <mergeCell ref="B80:C80"/>
  </mergeCells>
  <printOptions horizontalCentered="1" verticalCentered="1"/>
  <pageMargins left="0.98425196850393704" right="0.19685039370078741" top="0.98425196850393704" bottom="0.98425196850393704" header="0" footer="0"/>
  <pageSetup paperSize="9" scale="64" orientation="portrait" r:id="rId1"/>
  <headerFooter alignWithMargins="0">
    <oddHeader>&amp;RPágina &amp;P de &amp;N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05"/>
  <sheetViews>
    <sheetView topLeftCell="A17" zoomScaleSheetLayoutView="100" workbookViewId="0">
      <pane ySplit="795" topLeftCell="A68" activePane="bottomLeft"/>
      <selection activeCell="A21" sqref="A21"/>
      <selection pane="bottomLeft" activeCell="E82" sqref="E82"/>
    </sheetView>
  </sheetViews>
  <sheetFormatPr baseColWidth="10" defaultRowHeight="12.75" x14ac:dyDescent="0.2"/>
  <cols>
    <col min="2" max="2" width="13" customWidth="1"/>
    <col min="3" max="3" width="45.85546875" customWidth="1"/>
    <col min="4" max="10" width="7.7109375" customWidth="1"/>
    <col min="11" max="11" width="8.7109375" customWidth="1"/>
  </cols>
  <sheetData>
    <row r="3" spans="2:11" ht="9.75" customHeight="1" x14ac:dyDescent="0.2"/>
    <row r="4" spans="2:11" x14ac:dyDescent="0.2">
      <c r="B4" s="7"/>
      <c r="C4" s="232" t="s">
        <v>193</v>
      </c>
      <c r="D4" s="232"/>
      <c r="E4" s="232"/>
      <c r="F4" s="232"/>
      <c r="G4" s="232"/>
      <c r="H4" s="232"/>
      <c r="I4" s="7"/>
      <c r="J4" s="7"/>
      <c r="K4" s="7"/>
    </row>
    <row r="5" spans="2:11" x14ac:dyDescent="0.2">
      <c r="B5" s="7"/>
      <c r="C5" s="232" t="s">
        <v>194</v>
      </c>
      <c r="D5" s="232"/>
      <c r="E5" s="232"/>
      <c r="F5" s="232"/>
      <c r="G5" s="232"/>
      <c r="H5" s="232"/>
      <c r="I5" s="7"/>
      <c r="J5" s="7"/>
      <c r="K5" s="7"/>
    </row>
    <row r="6" spans="2:11" x14ac:dyDescent="0.2">
      <c r="B6" s="7"/>
      <c r="C6" s="232" t="s">
        <v>195</v>
      </c>
      <c r="D6" s="232"/>
      <c r="E6" s="232"/>
      <c r="F6" s="232"/>
      <c r="G6" s="232"/>
      <c r="H6" s="232"/>
      <c r="I6" s="7"/>
      <c r="J6" s="7"/>
      <c r="K6" s="7"/>
    </row>
    <row r="7" spans="2:11" x14ac:dyDescent="0.2">
      <c r="B7" s="8"/>
      <c r="C7" s="8"/>
      <c r="D7" s="8"/>
      <c r="E7" s="8"/>
      <c r="F7" s="7"/>
      <c r="G7" s="7"/>
      <c r="H7" s="7"/>
      <c r="I7" s="7"/>
      <c r="J7" s="7"/>
      <c r="K7" s="7"/>
    </row>
    <row r="8" spans="2:11" x14ac:dyDescent="0.2">
      <c r="B8" s="8"/>
      <c r="C8" s="7"/>
      <c r="D8" s="7"/>
      <c r="E8" s="7"/>
      <c r="F8" s="7"/>
      <c r="G8" s="7"/>
      <c r="H8" s="7"/>
      <c r="I8" s="7"/>
      <c r="J8" s="7"/>
      <c r="K8" s="7"/>
    </row>
    <row r="9" spans="2:11" ht="9.75" customHeight="1" x14ac:dyDescent="0.2">
      <c r="B9" s="8"/>
      <c r="C9" s="7"/>
      <c r="D9" s="7"/>
      <c r="E9" s="7"/>
      <c r="F9" s="7"/>
      <c r="G9" s="7"/>
      <c r="H9" s="7"/>
      <c r="I9" s="7"/>
      <c r="J9" s="7"/>
      <c r="K9" s="7"/>
    </row>
    <row r="10" spans="2:11" ht="15.75" thickBot="1" x14ac:dyDescent="0.25">
      <c r="B10" s="301" t="s">
        <v>300</v>
      </c>
      <c r="C10" s="301"/>
      <c r="D10" s="301"/>
      <c r="E10" s="301"/>
      <c r="F10" s="301"/>
      <c r="G10" s="301"/>
      <c r="H10" s="301"/>
      <c r="I10" s="301"/>
      <c r="J10" s="301"/>
      <c r="K10" s="301"/>
    </row>
    <row r="11" spans="2:11" ht="22.5" customHeight="1" thickBot="1" x14ac:dyDescent="0.25">
      <c r="B11" s="116" t="s">
        <v>303</v>
      </c>
      <c r="C11" s="211" t="s">
        <v>319</v>
      </c>
      <c r="D11" s="211"/>
      <c r="E11" s="211"/>
      <c r="F11" s="211"/>
      <c r="G11" s="211"/>
      <c r="H11" s="211"/>
      <c r="I11" s="211"/>
      <c r="J11" s="211"/>
      <c r="K11" s="212"/>
    </row>
    <row r="12" spans="2:11" ht="22.5" customHeight="1" thickBot="1" x14ac:dyDescent="0.25">
      <c r="B12" s="117" t="s">
        <v>321</v>
      </c>
      <c r="C12" s="211" t="s">
        <v>324</v>
      </c>
      <c r="D12" s="211"/>
      <c r="E12" s="211"/>
      <c r="F12" s="211"/>
      <c r="G12" s="211"/>
      <c r="H12" s="211"/>
      <c r="I12" s="211"/>
      <c r="J12" s="211"/>
      <c r="K12" s="212"/>
    </row>
    <row r="13" spans="2:11" ht="22.5" customHeight="1" thickBot="1" x14ac:dyDescent="0.25">
      <c r="B13" s="117" t="s">
        <v>322</v>
      </c>
      <c r="C13" s="211" t="s">
        <v>323</v>
      </c>
      <c r="D13" s="211"/>
      <c r="E13" s="211"/>
      <c r="F13" s="211"/>
      <c r="G13" s="211"/>
      <c r="H13" s="211"/>
      <c r="I13" s="211"/>
      <c r="J13" s="211"/>
      <c r="K13" s="212"/>
    </row>
    <row r="14" spans="2:11" ht="22.5" customHeight="1" thickBot="1" x14ac:dyDescent="0.25">
      <c r="B14" s="117" t="s">
        <v>327</v>
      </c>
      <c r="C14" s="211" t="s">
        <v>305</v>
      </c>
      <c r="D14" s="211"/>
      <c r="E14" s="211"/>
      <c r="F14" s="211"/>
      <c r="G14" s="211"/>
      <c r="H14" s="211"/>
      <c r="I14" s="211"/>
      <c r="J14" s="211"/>
      <c r="K14" s="212"/>
    </row>
    <row r="15" spans="2:11" ht="13.5" thickBot="1" x14ac:dyDescent="0.25"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2:11" ht="12.75" customHeight="1" x14ac:dyDescent="0.2">
      <c r="B16" s="221" t="s">
        <v>199</v>
      </c>
      <c r="C16" s="222"/>
      <c r="D16" s="221" t="s">
        <v>200</v>
      </c>
      <c r="E16" s="229"/>
      <c r="F16" s="229"/>
      <c r="G16" s="229"/>
      <c r="H16" s="229"/>
      <c r="I16" s="229"/>
      <c r="J16" s="222"/>
      <c r="K16" s="227" t="s">
        <v>201</v>
      </c>
    </row>
    <row r="17" spans="2:11" ht="13.5" thickBot="1" x14ac:dyDescent="0.25">
      <c r="B17" s="223"/>
      <c r="C17" s="224"/>
      <c r="D17" s="300"/>
      <c r="E17" s="230"/>
      <c r="F17" s="230"/>
      <c r="G17" s="230"/>
      <c r="H17" s="230"/>
      <c r="I17" s="230"/>
      <c r="J17" s="231"/>
      <c r="K17" s="228"/>
    </row>
    <row r="18" spans="2:11" ht="13.5" thickBot="1" x14ac:dyDescent="0.25">
      <c r="B18" s="225"/>
      <c r="C18" s="226"/>
      <c r="D18" s="174" t="s">
        <v>292</v>
      </c>
      <c r="E18" s="174" t="s">
        <v>293</v>
      </c>
      <c r="F18" s="174" t="s">
        <v>189</v>
      </c>
      <c r="G18" s="11" t="s">
        <v>188</v>
      </c>
      <c r="H18" s="11" t="s">
        <v>190</v>
      </c>
      <c r="I18" s="11" t="s">
        <v>191</v>
      </c>
      <c r="J18" s="11" t="s">
        <v>28</v>
      </c>
      <c r="K18" s="228"/>
    </row>
    <row r="19" spans="2:11" ht="18.75" customHeight="1" x14ac:dyDescent="0.2">
      <c r="B19" s="242" t="s">
        <v>206</v>
      </c>
      <c r="C19" s="243"/>
      <c r="D19" s="243"/>
      <c r="E19" s="243"/>
      <c r="F19" s="243"/>
      <c r="G19" s="243"/>
      <c r="H19" s="243"/>
      <c r="I19" s="243"/>
      <c r="J19" s="243"/>
      <c r="K19" s="244"/>
    </row>
    <row r="20" spans="2:11" ht="14.25" customHeight="1" x14ac:dyDescent="0.2">
      <c r="B20" s="283" t="s">
        <v>207</v>
      </c>
      <c r="C20" s="284"/>
      <c r="D20" s="76">
        <f>SUMIF(CAP!$E$18:$E$27,D18,CAP!$F$18:$F$27)</f>
        <v>0</v>
      </c>
      <c r="E20" s="76">
        <f>SUMIF(CAP!E18:E27,E18,CAP!F18:F27)</f>
        <v>1</v>
      </c>
      <c r="F20" s="76">
        <f>SUMIF(CAP!E18:E27,F18,CAP!F18:F27)</f>
        <v>2</v>
      </c>
      <c r="G20" s="76">
        <f>SUMIF(CAP!E18:E27,G18,CAP!F18:F27)</f>
        <v>0</v>
      </c>
      <c r="H20" s="76">
        <f>SUMIF(CAP!E18:E27,H18,CAP!F18:F27)</f>
        <v>1</v>
      </c>
      <c r="I20" s="76">
        <f>SUMIF(CAP!E18:E27,I18,CAP!F18:F27)</f>
        <v>13</v>
      </c>
      <c r="J20" s="76">
        <f>SUMIF(CAP!E18:E27,J18,CAP!F18:F27)</f>
        <v>0</v>
      </c>
      <c r="K20" s="15">
        <f>SUM(D20:J20)</f>
        <v>17</v>
      </c>
    </row>
    <row r="21" spans="2:11" ht="14.25" customHeight="1" x14ac:dyDescent="0.2">
      <c r="B21" s="276" t="s">
        <v>208</v>
      </c>
      <c r="C21" s="277"/>
      <c r="D21" s="277"/>
      <c r="E21" s="277"/>
      <c r="F21" s="277"/>
      <c r="G21" s="277"/>
      <c r="H21" s="277"/>
      <c r="I21" s="277"/>
      <c r="J21" s="277"/>
      <c r="K21" s="278"/>
    </row>
    <row r="22" spans="2:11" ht="14.25" customHeight="1" x14ac:dyDescent="0.2">
      <c r="B22" s="248" t="s">
        <v>209</v>
      </c>
      <c r="C22" s="249"/>
      <c r="D22" s="76">
        <f>SUMIF(CAP!$E$36:$E$40,D18,CAP!$F$36:$F$40)</f>
        <v>0</v>
      </c>
      <c r="E22" s="76">
        <f>SUMIF(CAP!$E$36:$E$40,E18,CAP!$F$36:$F$40)</f>
        <v>0</v>
      </c>
      <c r="F22" s="76">
        <f>SUMIF(CAP!$E$36:$E$40,F18,CAP!$F$36:$F$40)</f>
        <v>0</v>
      </c>
      <c r="G22" s="76">
        <f>SUMIF(CAP!$E$36:$E$40,G18,CAP!$F$36:$F$40)</f>
        <v>0</v>
      </c>
      <c r="H22" s="76">
        <f>SUMIF(CAP!$E$36:$E$40,H18,CAP!$F$36:$F$40)</f>
        <v>3</v>
      </c>
      <c r="I22" s="76">
        <f>SUMIF(CAP!$E$36:$E$40,I18,CAP!$F$36:$F$40)</f>
        <v>2</v>
      </c>
      <c r="J22" s="76">
        <f>SUMIF(CAP!$E$36:$E$40,J18,CAP!$F$36:$F$40)</f>
        <v>1</v>
      </c>
      <c r="K22" s="15">
        <f>SUM(F22:J22)</f>
        <v>6</v>
      </c>
    </row>
    <row r="23" spans="2:11" ht="14.25" customHeight="1" x14ac:dyDescent="0.2">
      <c r="B23" s="276" t="s">
        <v>210</v>
      </c>
      <c r="C23" s="277"/>
      <c r="D23" s="277"/>
      <c r="E23" s="277"/>
      <c r="F23" s="277"/>
      <c r="G23" s="277"/>
      <c r="H23" s="277"/>
      <c r="I23" s="277"/>
      <c r="J23" s="277"/>
      <c r="K23" s="278"/>
    </row>
    <row r="24" spans="2:11" ht="14.25" customHeight="1" x14ac:dyDescent="0.2">
      <c r="B24" s="237" t="s">
        <v>211</v>
      </c>
      <c r="C24" s="238"/>
      <c r="D24" s="76">
        <f>SUMIF(CAP!$E$48:$E$56,D18,CAP!$F$48:$F$56)</f>
        <v>0</v>
      </c>
      <c r="E24" s="76">
        <f>SUMIF(CAP!$E$48:$E$56,E18,CAP!$F$48:$F$56)</f>
        <v>1</v>
      </c>
      <c r="F24" s="76">
        <f>SUMIF(CAP!$E$48:$E$56,F18,CAP!$F$48:$F$56)</f>
        <v>4</v>
      </c>
      <c r="G24" s="76">
        <f>SUMIF(CAP!$E$48:$E$56,G18,CAP!$F$48:$F$56)</f>
        <v>0</v>
      </c>
      <c r="H24" s="76">
        <f>SUMIF(CAP!$E$48:$E$56,H18,CAP!$F$48:$F$56)</f>
        <v>12</v>
      </c>
      <c r="I24" s="76">
        <f>SUMIF(CAP!$E$48:$E$56,I18,CAP!$F$48:$F$56)</f>
        <v>2</v>
      </c>
      <c r="J24" s="76">
        <f>SUMIF(CAP!$E$48:$E$56,J18,CAP!$F$48:$F$56)</f>
        <v>0</v>
      </c>
      <c r="K24" s="15">
        <f>SUM(D24:J24)</f>
        <v>19</v>
      </c>
    </row>
    <row r="25" spans="2:11" ht="14.25" customHeight="1" x14ac:dyDescent="0.2">
      <c r="B25" s="235" t="s">
        <v>212</v>
      </c>
      <c r="C25" s="236"/>
      <c r="D25" s="76">
        <f>SUMIF(CAP!$E$65:$E$68,D18,CAP!$F$65:$F$68)</f>
        <v>0</v>
      </c>
      <c r="E25" s="76">
        <f>SUMIF(CAP!$E$65:$E$68,E18,CAP!$F$65:$F$68)</f>
        <v>0</v>
      </c>
      <c r="F25" s="76">
        <f>SUMIF(CAP!$E$65:$E$68,F18,CAP!$F$65:$F$68)</f>
        <v>1</v>
      </c>
      <c r="G25" s="76">
        <f>SUMIF(CAP!$E$65:$E$68,G18,CAP!$F$65:$F$68)</f>
        <v>0</v>
      </c>
      <c r="H25" s="76">
        <f>SUMIF(CAP!$E$65:$E$68,H18,CAP!$F$65:$F$68)</f>
        <v>4</v>
      </c>
      <c r="I25" s="76">
        <f>SUMIF(CAP!$E$65:$E$68,I18,CAP!$F$65:$F$68)</f>
        <v>1</v>
      </c>
      <c r="J25" s="76">
        <f>SUMIF(CAP!$E$65:$E$68,J18,CAP!$F$65:$F$68)</f>
        <v>0</v>
      </c>
      <c r="K25" s="15">
        <f>SUM(D25:J25)</f>
        <v>6</v>
      </c>
    </row>
    <row r="26" spans="2:11" ht="14.25" customHeight="1" x14ac:dyDescent="0.2">
      <c r="B26" s="237" t="s">
        <v>284</v>
      </c>
      <c r="C26" s="238"/>
      <c r="D26" s="76">
        <f>SUMIF(CAP!$E$77:$E$82,D18,CAP!$F$77:$F$82)</f>
        <v>0</v>
      </c>
      <c r="E26" s="76">
        <f>SUMIF(CAP!$E$77:$E$82,E18,CAP!$F$77:$F$82)</f>
        <v>0</v>
      </c>
      <c r="F26" s="76">
        <f>SUMIF(CAP!$E$77:$E$82,F18,CAP!$F$77:$F$82)</f>
        <v>1</v>
      </c>
      <c r="G26" s="76">
        <f>SUMIF(CAP!$E$77:$E$82,G18,CAP!$F$77:$F$82)</f>
        <v>0</v>
      </c>
      <c r="H26" s="76">
        <f>SUMIF(CAP!$E$77:$E$82,H18,CAP!$F$77:$F$82)</f>
        <v>5</v>
      </c>
      <c r="I26" s="76">
        <f>SUMIF(CAP!$E$77:$E$82,I18,CAP!$F$77:$F$82)</f>
        <v>1</v>
      </c>
      <c r="J26" s="76">
        <f>SUMIF(CAP!$E$77:$E$82,J18,CAP!$F$77:$F$82)</f>
        <v>0</v>
      </c>
      <c r="K26" s="15">
        <f>SUM(D26:J26)</f>
        <v>7</v>
      </c>
    </row>
    <row r="27" spans="2:11" ht="14.25" customHeight="1" x14ac:dyDescent="0.2">
      <c r="B27" s="235" t="s">
        <v>214</v>
      </c>
      <c r="C27" s="250"/>
      <c r="D27" s="76">
        <f>SUMIF(CAP!$E$90:$E$94,D18,CAP!$F$90:$F$94)</f>
        <v>0</v>
      </c>
      <c r="E27" s="76">
        <f>SUMIF(CAP!$E$90:$E$94,E18,CAP!$F$90:$F$94)</f>
        <v>0</v>
      </c>
      <c r="F27" s="76">
        <f>SUMIF(CAP!$E$90:$E$94,F18,CAP!$F$90:$F$94)</f>
        <v>1</v>
      </c>
      <c r="G27" s="76">
        <f>SUMIF(CAP!$E$90:$E$94,G18,CAP!$F$90:$F$94)</f>
        <v>0</v>
      </c>
      <c r="H27" s="76">
        <f>SUMIF(CAP!$E$90:$E$94,H18,CAP!$F$90:$F$94)</f>
        <v>6</v>
      </c>
      <c r="I27" s="76">
        <f>SUMIF(CAP!$E$90:$E$94,I18,CAP!$F$90:$F$94)</f>
        <v>1</v>
      </c>
      <c r="J27" s="76">
        <f>SUMIF(CAP!$E$90:$E$94,J18,CAP!$F$90:$F$94)</f>
        <v>0</v>
      </c>
      <c r="K27" s="15">
        <f>SUM(D27:J27)</f>
        <v>8</v>
      </c>
    </row>
    <row r="28" spans="2:11" ht="14.25" customHeight="1" x14ac:dyDescent="0.2">
      <c r="B28" s="276" t="s">
        <v>215</v>
      </c>
      <c r="C28" s="277"/>
      <c r="D28" s="277"/>
      <c r="E28" s="277"/>
      <c r="F28" s="277"/>
      <c r="G28" s="277"/>
      <c r="H28" s="277"/>
      <c r="I28" s="277"/>
      <c r="J28" s="277"/>
      <c r="K28" s="278"/>
    </row>
    <row r="29" spans="2:11" ht="14.25" customHeight="1" x14ac:dyDescent="0.2">
      <c r="B29" s="235" t="s">
        <v>531</v>
      </c>
      <c r="C29" s="250"/>
      <c r="D29" s="76">
        <f>SUMIF(CAP!$E$102:$E$107,D$18,CAP!$F$102:$F$107)</f>
        <v>0</v>
      </c>
      <c r="E29" s="76">
        <f>SUMIF(CAP!$E$102:$E$107,E18,CAP!$F$102:$F$107)</f>
        <v>1</v>
      </c>
      <c r="F29" s="76">
        <f>SUMIF(CAP!$E$102:$E$107,F18,CAP!$F$102:$F$107)</f>
        <v>1</v>
      </c>
      <c r="G29" s="76">
        <f>SUMIF(CAP!$E$102:$E$107,G18,CAP!$F$102:$F$107)</f>
        <v>0</v>
      </c>
      <c r="H29" s="76">
        <f>SUMIF(CAP!$E$102:$E$107,H18,CAP!$F$102:$F$107)</f>
        <v>0</v>
      </c>
      <c r="I29" s="76">
        <f>SUMIF(CAP!$E$102:$E$107,I18,CAP!$F$102:$F$107)</f>
        <v>7</v>
      </c>
      <c r="J29" s="76">
        <f>SUMIF(CAP!$E$102:$E$107,J18,CAP!$F$102:$F$107)</f>
        <v>0</v>
      </c>
      <c r="K29" s="15">
        <f>SUM(D29:J29)</f>
        <v>9</v>
      </c>
    </row>
    <row r="30" spans="2:11" ht="14.25" customHeight="1" x14ac:dyDescent="0.2">
      <c r="B30" s="285" t="s">
        <v>217</v>
      </c>
      <c r="C30" s="286"/>
      <c r="D30" s="76">
        <f>SUMIF(CAP!$E$115:$E$128,D18,CAP!$F$115:$F$128)</f>
        <v>0</v>
      </c>
      <c r="E30" s="76">
        <f>SUMIF(CAP!$E$115:$E$128,E18,CAP!$F$115:$F$128)</f>
        <v>0</v>
      </c>
      <c r="F30" s="76">
        <f>SUMIF(CAP!$E$115:$E$128,F18,CAP!$F$115:$F$128)</f>
        <v>1</v>
      </c>
      <c r="G30" s="76">
        <f>SUMIF(CAP!$E$115:$E$128,G18,CAP!$F$115:$F$128)</f>
        <v>0</v>
      </c>
      <c r="H30" s="76">
        <f>SUMIF(CAP!$E$115:$E$128,H18,CAP!$F$115:$F$128)</f>
        <v>11</v>
      </c>
      <c r="I30" s="76">
        <f>SUMIF(CAP!$E$115:$E$128,I18,CAP!$F$115:$F$128)</f>
        <v>23</v>
      </c>
      <c r="J30" s="76">
        <f>SUMIF(CAP!$E$115:$E$128,J18,CAP!$F$115:$F$128)</f>
        <v>0</v>
      </c>
      <c r="K30" s="15">
        <f t="shared" ref="K30:K37" si="0">SUM(D30:J30)</f>
        <v>35</v>
      </c>
    </row>
    <row r="31" spans="2:11" ht="14.25" customHeight="1" x14ac:dyDescent="0.2">
      <c r="B31" s="287" t="s">
        <v>610</v>
      </c>
      <c r="C31" s="288"/>
      <c r="D31" s="76">
        <f>SUMIF(CAP!$E$136:$E$145,D18,CAP!$F$136:$F$145)</f>
        <v>0</v>
      </c>
      <c r="E31" s="76">
        <f>SUMIF(CAP!$E$136:$E$145,E18,CAP!$F$136:$F$145)</f>
        <v>0</v>
      </c>
      <c r="F31" s="76">
        <f>SUMIF(CAP!$E$136:$E$145,F18,CAP!$F$136:$F$145)</f>
        <v>1</v>
      </c>
      <c r="G31" s="76">
        <f>SUMIF(CAP!$E$136:$E$145,G18,CAP!$F$136:$F$145)</f>
        <v>0</v>
      </c>
      <c r="H31" s="76">
        <f>SUMIF(CAP!$E$136:$E$145,H18,CAP!$F$136:$F$145)</f>
        <v>5</v>
      </c>
      <c r="I31" s="76">
        <f>SUMIF(CAP!$E$136:$E$145,I18,CAP!$F$136:$F$145)</f>
        <v>24</v>
      </c>
      <c r="J31" s="76">
        <f>SUMIF(CAP!$E$136:$E$145,J18,CAP!$F$136:$F$145)</f>
        <v>0</v>
      </c>
      <c r="K31" s="15">
        <f t="shared" si="0"/>
        <v>30</v>
      </c>
    </row>
    <row r="32" spans="2:11" ht="14.25" customHeight="1" x14ac:dyDescent="0.2">
      <c r="B32" s="287" t="s">
        <v>219</v>
      </c>
      <c r="C32" s="288"/>
      <c r="D32" s="76">
        <f>SUMIF(CAP!$E$153:$E$157,D18,CAP!$F$153:$F$157)</f>
        <v>0</v>
      </c>
      <c r="E32" s="76">
        <f>SUMIF(CAP!$E$153:$E$157,E18,CAP!$F$153:$F$157)</f>
        <v>0</v>
      </c>
      <c r="F32" s="76">
        <f>SUMIF(CAP!$E$153:$E$157,F18,CAP!$F$153:$F$157)</f>
        <v>1</v>
      </c>
      <c r="G32" s="76">
        <f>SUMIF(CAP!$E$153:$E$157,G18,CAP!$F$153:$F$157)</f>
        <v>2</v>
      </c>
      <c r="H32" s="76">
        <f>SUMIF(CAP!$E$153:$E$157,H18,CAP!$F$153:$F$157)</f>
        <v>3</v>
      </c>
      <c r="I32" s="76">
        <f>SUMIF(CAP!$E$153:$E$157,I18,CAP!$F$153:$F$157)</f>
        <v>13</v>
      </c>
      <c r="J32" s="76">
        <f>SUMIF(CAP!$E$153:$E$157,J18,CAP!$F$153:$F$157)</f>
        <v>0</v>
      </c>
      <c r="K32" s="15">
        <f t="shared" si="0"/>
        <v>19</v>
      </c>
    </row>
    <row r="33" spans="2:11" ht="14.25" customHeight="1" x14ac:dyDescent="0.2">
      <c r="B33" s="289" t="s">
        <v>220</v>
      </c>
      <c r="C33" s="290"/>
      <c r="D33" s="76">
        <f>SUMIF(CAP!$E$165:$E$172,D18,CAP!$F$165:$F$172)</f>
        <v>0</v>
      </c>
      <c r="E33" s="76">
        <f>SUMIF(CAP!$E$165:$E$172,E18,CAP!$F$165:$F$172)</f>
        <v>0</v>
      </c>
      <c r="F33" s="76">
        <f>SUMIF(CAP!$E$165:$E$172,F18,CAP!$F$165:$F$172)</f>
        <v>1</v>
      </c>
      <c r="G33" s="76">
        <f>SUMIF(CAP!$E$165:$E$172,G18,CAP!$F$165:$F$172)</f>
        <v>0</v>
      </c>
      <c r="H33" s="76">
        <f>SUMIF(CAP!$E$165:$E$172,H18,CAP!$F$165:$F$172)</f>
        <v>3</v>
      </c>
      <c r="I33" s="76">
        <f>SUMIF(CAP!$E$165:$E$172,I18,CAP!$F$165:$F$172)</f>
        <v>43</v>
      </c>
      <c r="J33" s="76">
        <f>SUMIF(CAP!$E$165:$E$172,J18,CAP!$F$165:$F$172)</f>
        <v>0</v>
      </c>
      <c r="K33" s="15">
        <f t="shared" si="0"/>
        <v>47</v>
      </c>
    </row>
    <row r="34" spans="2:11" ht="14.25" customHeight="1" x14ac:dyDescent="0.2">
      <c r="B34" s="235" t="s">
        <v>221</v>
      </c>
      <c r="C34" s="236"/>
      <c r="D34" s="76">
        <f>SUMIF(CAP!$E$180:$E$187,D18,CAP!$F$180:$F$187)</f>
        <v>0</v>
      </c>
      <c r="E34" s="76">
        <f>SUMIF(CAP!$E$180:$E$187,E18,CAP!$F$180:$F$187)</f>
        <v>0</v>
      </c>
      <c r="F34" s="76">
        <f>SUMIF(CAP!$E$180:$E$187,F18,CAP!$F$180:$F$187)</f>
        <v>1</v>
      </c>
      <c r="G34" s="76">
        <f>SUMIF(CAP!$E$180:$E$187,G18,CAP!$F$180:$F$187)</f>
        <v>0</v>
      </c>
      <c r="H34" s="76">
        <f>SUMIF(CAP!$E$180:$E$187,H18,CAP!$F$180:$F$187)</f>
        <v>7</v>
      </c>
      <c r="I34" s="76">
        <f>SUMIF(CAP!$E$180:$E$187,I18,CAP!$F$180:$F$187)</f>
        <v>6</v>
      </c>
      <c r="J34" s="76">
        <f>SUMIF(CAP!$E$180:$E$187,J18,CAP!$F$180:$F$187)</f>
        <v>0</v>
      </c>
      <c r="K34" s="15">
        <f t="shared" si="0"/>
        <v>14</v>
      </c>
    </row>
    <row r="35" spans="2:11" ht="14.25" customHeight="1" x14ac:dyDescent="0.2">
      <c r="B35" s="235" t="s">
        <v>222</v>
      </c>
      <c r="C35" s="236"/>
      <c r="D35" s="76">
        <f>SUMIF(CAP!$E$194:$E$207,D18,CAP!$F$194:$F$207)</f>
        <v>0</v>
      </c>
      <c r="E35" s="76">
        <f>SUMIF(CAP!$E$194:$E$207,E18,CAP!$F$194:$F$207)</f>
        <v>0</v>
      </c>
      <c r="F35" s="76">
        <f>SUMIF(CAP!$E$194:$E$207,F18,CAP!$F$194:$F$207)</f>
        <v>1</v>
      </c>
      <c r="G35" s="76">
        <f>SUMIF(CAP!$E$194:$E$207,G18,CAP!$F$194:$F$207)</f>
        <v>0</v>
      </c>
      <c r="H35" s="76">
        <f>SUMIF(CAP!$E$194:$E$207,H18,CAP!$F$194:$F$207)</f>
        <v>5</v>
      </c>
      <c r="I35" s="76">
        <f>SUMIF(CAP!$E$194:$E$207,I18,CAP!$F$194:$F$207)</f>
        <v>32</v>
      </c>
      <c r="J35" s="76">
        <f>SUMIF(CAP!$E$194:$E$207,J18,CAP!$F$194:$F$207)</f>
        <v>0</v>
      </c>
      <c r="K35" s="15">
        <f t="shared" si="0"/>
        <v>38</v>
      </c>
    </row>
    <row r="36" spans="2:11" ht="14.25" customHeight="1" x14ac:dyDescent="0.2">
      <c r="B36" s="237" t="s">
        <v>223</v>
      </c>
      <c r="C36" s="238"/>
      <c r="D36" s="76">
        <f>SUMIF(CAP!$E$215:$E$220,D18,CAP!$F$215:$F$220)</f>
        <v>0</v>
      </c>
      <c r="E36" s="76">
        <f>SUMIF(CAP!$E$215:$E$220,E18,CAP!$F$215:$F$220)</f>
        <v>0</v>
      </c>
      <c r="F36" s="76">
        <f>SUMIF(CAP!$E$215:$E$220,F18,CAP!$F$215:$F$220)</f>
        <v>1</v>
      </c>
      <c r="G36" s="76">
        <f>SUMIF(CAP!$E$215:$E$220,G18,CAP!$F$215:$F$220)</f>
        <v>0</v>
      </c>
      <c r="H36" s="76">
        <f>SUMIF(CAP!$E$215:$E$220,H18,CAP!$F$215:$F$220)</f>
        <v>2</v>
      </c>
      <c r="I36" s="76">
        <f>SUMIF(CAP!$E$215:$E$220,I18,CAP!$F$215:$F$220)</f>
        <v>4</v>
      </c>
      <c r="J36" s="76">
        <f>SUMIF(CAP!$E$215:$E$220,J18,CAP!$F$215:$F$220)</f>
        <v>0</v>
      </c>
      <c r="K36" s="15">
        <f t="shared" si="0"/>
        <v>7</v>
      </c>
    </row>
    <row r="37" spans="2:11" ht="14.25" customHeight="1" x14ac:dyDescent="0.2">
      <c r="B37" s="235" t="s">
        <v>224</v>
      </c>
      <c r="C37" s="236"/>
      <c r="D37" s="76">
        <f>SUMIF(CAP!$E$228:$E$234,D18,CAP!$F$228:$F$234)</f>
        <v>0</v>
      </c>
      <c r="E37" s="76">
        <f>SUMIF(CAP!$E$228:$E$234,E18,CAP!$F$228:$F$234)</f>
        <v>0</v>
      </c>
      <c r="F37" s="76">
        <f>SUMIF(CAP!$E$228:$E$234,F18,CAP!$F$228:$F$234)</f>
        <v>1</v>
      </c>
      <c r="G37" s="76">
        <f>SUMIF(CAP!$E$228:$E$234,G18,CAP!$F$228:$F$234)</f>
        <v>0</v>
      </c>
      <c r="H37" s="76">
        <f>SUMIF(CAP!$E$228:$E$234,H18,CAP!$F$228:$F$234)</f>
        <v>7</v>
      </c>
      <c r="I37" s="76">
        <f>SUMIF(CAP!$E$228:$E$234,I18,CAP!$F$228:$F$234)</f>
        <v>7</v>
      </c>
      <c r="J37" s="76">
        <f>SUMIF(CAP!$E$228:$E$234,J18,CAP!$F$228:$F$234)</f>
        <v>0</v>
      </c>
      <c r="K37" s="15">
        <f t="shared" si="0"/>
        <v>15</v>
      </c>
    </row>
    <row r="38" spans="2:11" ht="14.25" customHeight="1" x14ac:dyDescent="0.2">
      <c r="B38" s="276" t="s">
        <v>225</v>
      </c>
      <c r="C38" s="277"/>
      <c r="D38" s="277"/>
      <c r="E38" s="277"/>
      <c r="F38" s="277"/>
      <c r="G38" s="277"/>
      <c r="H38" s="277"/>
      <c r="I38" s="277"/>
      <c r="J38" s="277"/>
      <c r="K38" s="278"/>
    </row>
    <row r="39" spans="2:11" ht="14.25" customHeight="1" x14ac:dyDescent="0.2">
      <c r="B39" s="235" t="s">
        <v>226</v>
      </c>
      <c r="C39" s="236"/>
      <c r="D39" s="76">
        <f>SUMIF(CAP!$E$241:$E$243,D18,CAP!$F$241:$F$243)</f>
        <v>0</v>
      </c>
      <c r="E39" s="76">
        <f>SUMIF(CAP!$E$241:$E$243,E18,CAP!$F$241:$F$243)</f>
        <v>0</v>
      </c>
      <c r="F39" s="76">
        <f>SUMIF(CAP!$E$241:$E$243,F18,CAP!$F$241:$F$243)</f>
        <v>1</v>
      </c>
      <c r="G39" s="76">
        <f>SUMIF(CAP!$E$241:$E$243,G18,CAP!$F$241:$F$243)</f>
        <v>0</v>
      </c>
      <c r="H39" s="76">
        <f>SUMIF(CAP!$E$241:$E$243,H18,CAP!$F$241:$F$243)</f>
        <v>2</v>
      </c>
      <c r="I39" s="76">
        <f>SUMIF(CAP!$E$241:$E$243,I18,CAP!$F$241:$F$243)</f>
        <v>1</v>
      </c>
      <c r="J39" s="76">
        <f>SUMIF(CAP!$E$241:$E$243,J18,CAP!$F$241:$F$243)</f>
        <v>0</v>
      </c>
      <c r="K39" s="15">
        <f>SUM(D39:J39)</f>
        <v>4</v>
      </c>
    </row>
    <row r="40" spans="2:11" ht="14.25" customHeight="1" x14ac:dyDescent="0.2">
      <c r="B40" s="285" t="s">
        <v>295</v>
      </c>
      <c r="C40" s="286"/>
      <c r="D40" s="76">
        <f>SUMIF(CAP!$E$251:$E$253,D18,CAP!$F$251:$F$253)</f>
        <v>0</v>
      </c>
      <c r="E40" s="76">
        <f>SUMIF(CAP!$E$251:$E$253,E18,CAP!$F$251:$F$253)</f>
        <v>0</v>
      </c>
      <c r="F40" s="76">
        <f>SUMIF(CAP!$E$251:$E$253,F18,CAP!$F$251:$F$253)</f>
        <v>1</v>
      </c>
      <c r="G40" s="76">
        <f>SUMIF(CAP!$E$251:$E$253,G18,CAP!$F$251:$F$253)</f>
        <v>0</v>
      </c>
      <c r="H40" s="76">
        <f>SUMIF(CAP!$E$251:$E$253,H18,CAP!$F$251:$F$253)</f>
        <v>8</v>
      </c>
      <c r="I40" s="76">
        <f>SUMIF(CAP!$E$251:$E$253,I18,CAP!$F$251:$F$253)</f>
        <v>1</v>
      </c>
      <c r="J40" s="76">
        <f>SUMIF(CAP!$E$251:$E$253,J18,CAP!$F$251:$F$253)</f>
        <v>0</v>
      </c>
      <c r="K40" s="15">
        <f t="shared" ref="K40:K46" si="1">SUM(D40:J40)</f>
        <v>10</v>
      </c>
    </row>
    <row r="41" spans="2:11" ht="14.25" customHeight="1" x14ac:dyDescent="0.2">
      <c r="B41" s="289" t="s">
        <v>285</v>
      </c>
      <c r="C41" s="290"/>
      <c r="D41" s="76">
        <f>SUMIF(CAP!$E$259:$E$260,D18,CAP!$F$259:$F$260)</f>
        <v>0</v>
      </c>
      <c r="E41" s="76">
        <f>SUMIF(CAP!$E$259:$E$260,E18,CAP!$F$259:$F$260)</f>
        <v>0</v>
      </c>
      <c r="F41" s="76">
        <f>SUMIF(CAP!$E$259:$E$260,F18,CAP!$F$259:$F$260)</f>
        <v>1</v>
      </c>
      <c r="G41" s="76">
        <f>SUMIF(CAP!$E$259:$E$260,G18,CAP!$F$259:$F$260)</f>
        <v>0</v>
      </c>
      <c r="H41" s="76">
        <f>SUMIF(CAP!$E$259:$E$260,H18,CAP!$F$259:$F$260)</f>
        <v>3</v>
      </c>
      <c r="I41" s="76">
        <f>SUMIF(CAP!$E$259:$E$260,I18,CAP!$F$259:$F$260)</f>
        <v>0</v>
      </c>
      <c r="J41" s="76">
        <f>SUMIF(CAP!$E$259:$E$260,J18,CAP!$F$259:$F$260)</f>
        <v>0</v>
      </c>
      <c r="K41" s="15">
        <f t="shared" si="1"/>
        <v>4</v>
      </c>
    </row>
    <row r="42" spans="2:11" ht="14.25" customHeight="1" x14ac:dyDescent="0.2">
      <c r="B42" s="189" t="s">
        <v>228</v>
      </c>
      <c r="C42" s="177"/>
      <c r="D42" s="76">
        <f>SUMIF(CAP!$E$268:$E$269,D18,CAP!$F$268:$F$269)</f>
        <v>0</v>
      </c>
      <c r="E42" s="76">
        <f>SUMIF(CAP!$E$268:$E$269,E18,CAP!$F$268:$F$269)</f>
        <v>0</v>
      </c>
      <c r="F42" s="76">
        <f>SUMIF(CAP!$E$268:$E$269,F18,CAP!$F$268:$F$269)</f>
        <v>1</v>
      </c>
      <c r="G42" s="76">
        <f>SUMIF(CAP!$E$268:$E$269,G18,CAP!$F$268:$F$269)</f>
        <v>0</v>
      </c>
      <c r="H42" s="76">
        <f>SUMIF(CAP!$E$268:$E$269,H18,CAP!$F$268:$F$269)</f>
        <v>18</v>
      </c>
      <c r="I42" s="76">
        <f>SUMIF(CAP!$E$268:$E$269,I18,CAP!$F$268:$F$269)</f>
        <v>0</v>
      </c>
      <c r="J42" s="76">
        <f>SUMIF(CAP!$E$268:$E$269,J18,CAP!$F$268:$F$269)</f>
        <v>0</v>
      </c>
      <c r="K42" s="15">
        <f t="shared" si="1"/>
        <v>19</v>
      </c>
    </row>
    <row r="43" spans="2:11" ht="14.25" customHeight="1" x14ac:dyDescent="0.2">
      <c r="B43" s="189" t="s">
        <v>229</v>
      </c>
      <c r="C43" s="177"/>
      <c r="D43" s="76">
        <f>SUMIF(CAP!$E$276:$E$277,D18,CAP!$F$276:$F$277)</f>
        <v>0</v>
      </c>
      <c r="E43" s="76">
        <f>SUMIF(CAP!$E$276:$E$277,E18,CAP!$F$276:$F$277)</f>
        <v>0</v>
      </c>
      <c r="F43" s="76">
        <f>SUMIF(CAP!$E$276:$E$277,F18,CAP!$F$276:$F$277)</f>
        <v>1</v>
      </c>
      <c r="G43" s="76">
        <f>SUMIF(CAP!$E$276:$E$277,G18,CAP!$F$276:$F$277)</f>
        <v>0</v>
      </c>
      <c r="H43" s="76">
        <f>SUMIF(CAP!$E$276:$E$277,H18,CAP!$F$276:$F$277)</f>
        <v>4</v>
      </c>
      <c r="I43" s="76">
        <f>SUMIF(CAP!$E$276:$E$277,I18,CAP!$F$276:$F$277)</f>
        <v>0</v>
      </c>
      <c r="J43" s="76">
        <f>SUMIF(CAP!$E$276:$E$277,J18,CAP!$F$276:$F$277)</f>
        <v>0</v>
      </c>
      <c r="K43" s="15">
        <f t="shared" si="1"/>
        <v>5</v>
      </c>
    </row>
    <row r="44" spans="2:11" ht="14.25" customHeight="1" x14ac:dyDescent="0.2">
      <c r="B44" s="189" t="s">
        <v>230</v>
      </c>
      <c r="C44" s="177"/>
      <c r="D44" s="76">
        <f>SUMIF(CAP!$E$284:$E$285,D18,CAP!$F$284:$F$285)</f>
        <v>0</v>
      </c>
      <c r="E44" s="76">
        <f>SUMIF(CAP!$E$284:$E$285,E18,CAP!$F$284:$F$285)</f>
        <v>0</v>
      </c>
      <c r="F44" s="76">
        <f>SUMIF(CAP!$E$284:$E$285,F18,CAP!$F$284:$F$285)</f>
        <v>1</v>
      </c>
      <c r="G44" s="76">
        <f>SUMIF(CAP!$E$284:$E$285,G18,CAP!$F$284:$F$285)</f>
        <v>0</v>
      </c>
      <c r="H44" s="76">
        <f>SUMIF(CAP!$E$284:$E$285,H18,CAP!$F$284:$F$285)</f>
        <v>3</v>
      </c>
      <c r="I44" s="76">
        <f>SUMIF(CAP!$E$284:$E$285,I18,CAP!$F$284:$F$285)</f>
        <v>0</v>
      </c>
      <c r="J44" s="76">
        <f>SUMIF(CAP!$E$284:$E$285,J18,CAP!$F$284:$F$285)</f>
        <v>0</v>
      </c>
      <c r="K44" s="15">
        <f t="shared" si="1"/>
        <v>4</v>
      </c>
    </row>
    <row r="45" spans="2:11" ht="14.25" customHeight="1" x14ac:dyDescent="0.2">
      <c r="B45" s="189" t="s">
        <v>231</v>
      </c>
      <c r="C45" s="177"/>
      <c r="D45" s="76">
        <f>SUMIF(CAP!$E$291:$E$293,D18,CAP!$F$291:$F$293)</f>
        <v>0</v>
      </c>
      <c r="E45" s="76">
        <f>SUMIF(CAP!$E$291:$E$293,E18,CAP!$F$291:$F$293)</f>
        <v>0</v>
      </c>
      <c r="F45" s="76">
        <f>SUMIF(CAP!$E$291:$E$293,F18,CAP!$F$291:$F$293)</f>
        <v>1</v>
      </c>
      <c r="G45" s="76">
        <f>SUMIF(CAP!$E$291:$E$293,G18,CAP!$F$291:$F$293)</f>
        <v>0</v>
      </c>
      <c r="H45" s="76">
        <f>SUMIF(CAP!$E$291:$E$293,H18,CAP!$F$291:$F$293)</f>
        <v>3</v>
      </c>
      <c r="I45" s="76">
        <f>SUMIF(CAP!$E$291:$E$293,I18,CAP!$F$291:$F$293)</f>
        <v>1</v>
      </c>
      <c r="J45" s="76">
        <f>SUMIF(CAP!$E$291:$E$293,J18,CAP!$F$291:$F$293)</f>
        <v>0</v>
      </c>
      <c r="K45" s="15">
        <f t="shared" si="1"/>
        <v>5</v>
      </c>
    </row>
    <row r="46" spans="2:11" ht="14.25" customHeight="1" x14ac:dyDescent="0.2">
      <c r="B46" s="189" t="s">
        <v>232</v>
      </c>
      <c r="C46" s="177"/>
      <c r="D46" s="76">
        <f>SUMIF(CAP!$E$299:$E$301,D18,CAP!$F$299:$F$301)</f>
        <v>0</v>
      </c>
      <c r="E46" s="76">
        <f>SUMIF(CAP!$E$299:$E$301,E18,CAP!$F$299:$F$301)</f>
        <v>0</v>
      </c>
      <c r="F46" s="76">
        <f>SUMIF(CAP!$E$299:$E$301,F18,CAP!$F$299:$F$301)</f>
        <v>1</v>
      </c>
      <c r="G46" s="76">
        <f>SUMIF(CAP!$E$299:$E$301,G18,CAP!$F$299:$F$301)</f>
        <v>0</v>
      </c>
      <c r="H46" s="76">
        <f>SUMIF(CAP!$E$299:$E$301,H18,CAP!$F$299:$F$301)</f>
        <v>43</v>
      </c>
      <c r="I46" s="76">
        <f>SUMIF(CAP!$E$299:$E$301,I18,CAP!$F$299:$F$301)</f>
        <v>1</v>
      </c>
      <c r="J46" s="76">
        <f>SUMIF(CAP!$E$299:$E$301,J18,CAP!$F$299:$F$301)</f>
        <v>0</v>
      </c>
      <c r="K46" s="15">
        <f t="shared" si="1"/>
        <v>45</v>
      </c>
    </row>
    <row r="47" spans="2:11" ht="14.25" customHeight="1" x14ac:dyDescent="0.2">
      <c r="B47" s="251" t="s">
        <v>162</v>
      </c>
      <c r="C47" s="252"/>
      <c r="D47" s="76">
        <f>SUMIF(CAP!$E$308:$E$312,D18,CAP!$F$308:$F$312)</f>
        <v>0</v>
      </c>
      <c r="E47" s="76">
        <f>SUMIF(CAP!$E$308:$E$312,E18,CAP!$F$308:$F$312)</f>
        <v>0</v>
      </c>
      <c r="F47" s="76">
        <f>SUMIF(CAP!$E$308:$E$312,F18,CAP!$F$308:$F$312)</f>
        <v>1</v>
      </c>
      <c r="G47" s="76">
        <f>SUMIF(CAP!$E$308:$E$312,G18,CAP!$F$308:$F$312)</f>
        <v>0</v>
      </c>
      <c r="H47" s="76">
        <f>SUMIF(CAP!$E$308:$E$312,H18,CAP!$F$308:$F$312)</f>
        <v>2</v>
      </c>
      <c r="I47" s="76">
        <f>SUMIF(CAP!$E$308:$E$312,I18,CAP!$F$308:$F$312)</f>
        <v>2</v>
      </c>
      <c r="J47" s="76">
        <f>SUMIF(CAP!$E$308:$E$312,J18,CAP!$F$308:$F$312)</f>
        <v>0</v>
      </c>
      <c r="K47" s="15">
        <f t="shared" ref="K47:K83" si="2">SUM(D47:J47)</f>
        <v>5</v>
      </c>
    </row>
    <row r="48" spans="2:11" ht="14.25" customHeight="1" x14ac:dyDescent="0.2">
      <c r="B48" s="291" t="s">
        <v>234</v>
      </c>
      <c r="C48" s="292"/>
      <c r="D48" s="76">
        <f>SUMIF(CAP!$E$319:$E$322,D18,CAP!$F$319:$F$322)</f>
        <v>0</v>
      </c>
      <c r="E48" s="76">
        <f>SUMIF(CAP!$E$319:$E$322,E18,CAP!$F$319:$F$322)</f>
        <v>0</v>
      </c>
      <c r="F48" s="76">
        <f>SUMIF(CAP!$E$319:$E$322,F18,CAP!$F$319:$F$322)</f>
        <v>1</v>
      </c>
      <c r="G48" s="76">
        <f>SUMIF(CAP!$E$319:$E$322,G18,CAP!$F$319:$F$322)</f>
        <v>0</v>
      </c>
      <c r="H48" s="76">
        <f>SUMIF(CAP!$E$319:$E$322,H18,CAP!$F$319:$F$322)</f>
        <v>16</v>
      </c>
      <c r="I48" s="76">
        <f>SUMIF(CAP!$E$319:$E$322,I18,CAP!$F$319:$F$322)</f>
        <v>1</v>
      </c>
      <c r="J48" s="76">
        <f>SUMIF(CAP!$E$319:$E$322,J18,CAP!$F$319:$F$322)</f>
        <v>0</v>
      </c>
      <c r="K48" s="15">
        <f t="shared" si="2"/>
        <v>18</v>
      </c>
    </row>
    <row r="49" spans="2:11" ht="14.25" customHeight="1" x14ac:dyDescent="0.2">
      <c r="B49" s="291" t="s">
        <v>235</v>
      </c>
      <c r="C49" s="292"/>
      <c r="D49" s="76">
        <f>SUMIF(CAP!$E$328:$E$329,D18,CAP!$F$328:$F$329)</f>
        <v>0</v>
      </c>
      <c r="E49" s="76">
        <f>SUMIF(CAP!$E$328:$E$329,E18,CAP!$F$328:$F$329)</f>
        <v>0</v>
      </c>
      <c r="F49" s="76">
        <f>SUMIF(CAP!$E$328:$E$329,F18,CAP!$F$328:$F$329)</f>
        <v>1</v>
      </c>
      <c r="G49" s="76">
        <f>SUMIF(CAP!$E$328:$E$329,G18,CAP!$F$328:$F$329)</f>
        <v>0</v>
      </c>
      <c r="H49" s="76">
        <f>SUMIF(CAP!$E$328:$E$329,H18,CAP!$F$328:$F$329)</f>
        <v>5</v>
      </c>
      <c r="I49" s="76">
        <f>SUMIF(CAP!$E$328:$E$329,I18,CAP!$F$328:$F$329)</f>
        <v>0</v>
      </c>
      <c r="J49" s="76">
        <f>SUMIF(CAP!$E$328:$E$329,J18,CAP!$F$328:$F$329)</f>
        <v>0</v>
      </c>
      <c r="K49" s="15">
        <f t="shared" si="2"/>
        <v>6</v>
      </c>
    </row>
    <row r="50" spans="2:11" ht="14.25" customHeight="1" x14ac:dyDescent="0.2">
      <c r="B50" s="291" t="s">
        <v>236</v>
      </c>
      <c r="C50" s="293"/>
      <c r="D50" s="76">
        <f>SUMIF(CAP!$E$335:$E$336,D18,CAP!$F$335:$F$336)</f>
        <v>0</v>
      </c>
      <c r="E50" s="76">
        <f>SUMIF(CAP!$E$335:$E$336,E18,CAP!$F$335:$F$336)</f>
        <v>0</v>
      </c>
      <c r="F50" s="76">
        <f>SUMIF(CAP!$E$335:$E$336,F18,CAP!$F$335:$F$336)</f>
        <v>1</v>
      </c>
      <c r="G50" s="76">
        <f>SUMIF(CAP!$E$335:$E$336,G18,CAP!$F$335:$F$336)</f>
        <v>0</v>
      </c>
      <c r="H50" s="76">
        <f>SUMIF(CAP!$E$335:$E$336,H18,CAP!$F$335:$F$336)</f>
        <v>6</v>
      </c>
      <c r="I50" s="76">
        <f>SUMIF(CAP!$E$335:$E$336,I18,CAP!$F$335:$F$336)</f>
        <v>0</v>
      </c>
      <c r="J50" s="76">
        <f>SUMIF(CAP!$E$335:$E$336,J18,CAP!$F$335:$F$336)</f>
        <v>0</v>
      </c>
      <c r="K50" s="15">
        <f t="shared" si="2"/>
        <v>7</v>
      </c>
    </row>
    <row r="51" spans="2:11" ht="14.25" customHeight="1" x14ac:dyDescent="0.2">
      <c r="B51" s="291" t="s">
        <v>237</v>
      </c>
      <c r="C51" s="293"/>
      <c r="D51" s="76">
        <f>SUMIF(CAP!$E$342:$E$343,D18,CAP!$F$342:$F$343)</f>
        <v>0</v>
      </c>
      <c r="E51" s="76">
        <f>SUMIF(CAP!$E$342:$E$343,E18,CAP!$F$342:$F$343)</f>
        <v>0</v>
      </c>
      <c r="F51" s="76">
        <f>SUMIF(CAP!$E$342:$E$343,F18,CAP!$F$342:$F$343)</f>
        <v>1</v>
      </c>
      <c r="G51" s="76">
        <f>SUMIF(CAP!$E$342:$E$343,G18,CAP!$F$342:$F$343)</f>
        <v>0</v>
      </c>
      <c r="H51" s="76">
        <f>SUMIF(CAP!$E$342:$E$343,H18,CAP!$F$342:$F$343)</f>
        <v>6</v>
      </c>
      <c r="I51" s="76">
        <f>SUMIF(CAP!$E$342:$E$343,I18,CAP!$F$342:$F$343)</f>
        <v>0</v>
      </c>
      <c r="J51" s="76">
        <f>SUMIF(CAP!$E$342:$E$343,J18,CAP!$F$342:$F$343)</f>
        <v>0</v>
      </c>
      <c r="K51" s="15">
        <f t="shared" si="2"/>
        <v>7</v>
      </c>
    </row>
    <row r="52" spans="2:11" ht="14.25" customHeight="1" x14ac:dyDescent="0.2">
      <c r="B52" s="294" t="s">
        <v>238</v>
      </c>
      <c r="C52" s="295"/>
      <c r="D52" s="76">
        <f>SUMIF(CAP!$E$349:$E$351,D18,CAP!$F$349:$F$351)</f>
        <v>0</v>
      </c>
      <c r="E52" s="76">
        <f>SUMIF(CAP!$E$349:$E$351,E18,CAP!$F$349:$F$351)</f>
        <v>0</v>
      </c>
      <c r="F52" s="76">
        <f>SUMIF(CAP!$E$349:$E$351,F18,CAP!$F$349:$F$351)</f>
        <v>1</v>
      </c>
      <c r="G52" s="76">
        <f>SUMIF(CAP!$E$349:$E$351,G18,CAP!$F$349:$F$351)</f>
        <v>0</v>
      </c>
      <c r="H52" s="76">
        <f>SUMIF(CAP!$E$349:$E$351,H18,CAP!$F$349:$F$351)</f>
        <v>9</v>
      </c>
      <c r="I52" s="76">
        <f>SUMIF(CAP!$E$349:$E$351,I18,CAP!$F$349:$F$351)</f>
        <v>1</v>
      </c>
      <c r="J52" s="76">
        <f>SUMIF(CAP!$E$349:$E$351,J18,CAP!$F$349:$F$351)</f>
        <v>0</v>
      </c>
      <c r="K52" s="15">
        <f t="shared" si="2"/>
        <v>11</v>
      </c>
    </row>
    <row r="53" spans="2:11" ht="14.25" customHeight="1" x14ac:dyDescent="0.2">
      <c r="B53" s="291" t="s">
        <v>239</v>
      </c>
      <c r="C53" s="292"/>
      <c r="D53" s="76">
        <f>SUMIF(CAP!$E$357:$E$361,D18,CAP!$F$357:$F$361)</f>
        <v>0</v>
      </c>
      <c r="E53" s="76">
        <f>SUMIF(CAP!$E$357:$E$361,E18,CAP!$F$357:$F$361)</f>
        <v>0</v>
      </c>
      <c r="F53" s="76">
        <f>SUMIF(CAP!$E$357:$E$361,F18,CAP!$F$357:$F$361)</f>
        <v>1</v>
      </c>
      <c r="G53" s="76">
        <f>SUMIF(CAP!$E$357:$E$361,G18,CAP!$F$357:$F$361)</f>
        <v>0</v>
      </c>
      <c r="H53" s="76">
        <f>SUMIF(CAP!$E$357:$E$361,H18,CAP!$F$357:$F$361)</f>
        <v>8</v>
      </c>
      <c r="I53" s="76">
        <f>SUMIF(CAP!$E$357:$E$361,I18,CAP!$F$357:$F$361)</f>
        <v>1</v>
      </c>
      <c r="J53" s="76">
        <f>SUMIF(CAP!$E$357:$E$361,J18,CAP!$F$357:$F$361)</f>
        <v>0</v>
      </c>
      <c r="K53" s="15">
        <f t="shared" si="2"/>
        <v>10</v>
      </c>
    </row>
    <row r="54" spans="2:11" ht="14.25" customHeight="1" x14ac:dyDescent="0.2">
      <c r="B54" s="251" t="s">
        <v>240</v>
      </c>
      <c r="C54" s="252"/>
      <c r="D54" s="76">
        <f>SUMIF(CAP!$E$368:$E$370,D18,CAP!$F$368:$F$370)</f>
        <v>0</v>
      </c>
      <c r="E54" s="76">
        <f>SUMIF(CAP!$E$368:$E$370,E18,CAP!$F$368:$F$370)</f>
        <v>0</v>
      </c>
      <c r="F54" s="76">
        <f>SUMIF(CAP!$E$368:$E$370,F18,CAP!$F$368:$F$370)</f>
        <v>1</v>
      </c>
      <c r="G54" s="76">
        <f>SUMIF(CAP!$E$368:$E$370,G18,CAP!$F$368:$F$370)</f>
        <v>0</v>
      </c>
      <c r="H54" s="76">
        <f>SUMIF(CAP!$E$368:$E$370,H18,CAP!$F$368:$F$370)</f>
        <v>1</v>
      </c>
      <c r="I54" s="76">
        <f>SUMIF(CAP!$E$368:$E$370,I18,CAP!$F$368:$F$370)</f>
        <v>1</v>
      </c>
      <c r="J54" s="76">
        <f>SUMIF(CAP!$E$368:$E$370,J18,CAP!$F$368:$F$370)</f>
        <v>0</v>
      </c>
      <c r="K54" s="15">
        <f t="shared" si="2"/>
        <v>3</v>
      </c>
    </row>
    <row r="55" spans="2:11" ht="14.25" customHeight="1" x14ac:dyDescent="0.2">
      <c r="B55" s="291" t="s">
        <v>241</v>
      </c>
      <c r="C55" s="292"/>
      <c r="D55" s="76">
        <f>SUMIF(CAP!$E$377:$E$378,D18,CAP!$F$377:$F$378)</f>
        <v>0</v>
      </c>
      <c r="E55" s="76">
        <f>SUMIF(CAP!$E$377:$E$378,E18,CAP!$F$377:$F$378)</f>
        <v>0</v>
      </c>
      <c r="F55" s="76">
        <f>SUMIF(CAP!$E$377:$E$378,F18,CAP!$F$377:$F$378)</f>
        <v>1</v>
      </c>
      <c r="G55" s="76">
        <f>SUMIF(CAP!$E$377:$E$378,G18,CAP!$F$377:$F$378)</f>
        <v>0</v>
      </c>
      <c r="H55" s="76">
        <f>SUMIF(CAP!$E$377:$E$378,H18,CAP!$F$377:$F$378)</f>
        <v>3</v>
      </c>
      <c r="I55" s="76">
        <f>SUMIF(CAP!$E$377:$E$378,I18,CAP!$F$377:$F$378)</f>
        <v>0</v>
      </c>
      <c r="J55" s="76">
        <f>SUMIF(CAP!$E$377:$E$378,J18,CAP!$F$377:$F$378)</f>
        <v>0</v>
      </c>
      <c r="K55" s="15">
        <f t="shared" si="2"/>
        <v>4</v>
      </c>
    </row>
    <row r="56" spans="2:11" ht="14.25" customHeight="1" x14ac:dyDescent="0.2">
      <c r="B56" s="294" t="s">
        <v>242</v>
      </c>
      <c r="C56" s="295"/>
      <c r="D56" s="76">
        <f>SUMIF(CAP!$E$385:$E$386,D18,CAP!$F$385:$F$386)</f>
        <v>0</v>
      </c>
      <c r="E56" s="76">
        <f>SUMIF(CAP!$E$385:$E$386,E18,CAP!$F$385:$F$386)</f>
        <v>0</v>
      </c>
      <c r="F56" s="76">
        <f>SUMIF(CAP!$E$385:$E$386,F18,CAP!$F$385:$F$386)</f>
        <v>1</v>
      </c>
      <c r="G56" s="76">
        <f>SUMIF(CAP!$E$385:$E$386,G18,CAP!$F$385:$F$386)</f>
        <v>0</v>
      </c>
      <c r="H56" s="76">
        <f>SUMIF(CAP!$E$385:$E$386,H18,CAP!$F$385:$F$386)</f>
        <v>13</v>
      </c>
      <c r="I56" s="76">
        <f>SUMIF(CAP!$E$385:$E$386,I18,CAP!$F$385:$F$386)</f>
        <v>0</v>
      </c>
      <c r="J56" s="76">
        <f>SUMIF(CAP!$E$385:$E$386,J18,CAP!$F$385:$F$386)</f>
        <v>0</v>
      </c>
      <c r="K56" s="15">
        <f t="shared" si="2"/>
        <v>14</v>
      </c>
    </row>
    <row r="57" spans="2:11" ht="14.25" customHeight="1" x14ac:dyDescent="0.2">
      <c r="B57" s="291" t="s">
        <v>243</v>
      </c>
      <c r="C57" s="292"/>
      <c r="D57" s="76">
        <f>SUMIF(CAP!$E$393:$E$394,D18,CAP!$F$393:$F$394)</f>
        <v>0</v>
      </c>
      <c r="E57" s="76">
        <f>SUMIF(CAP!$E$393:$E$394,E18,CAP!$F$393:$F$394)</f>
        <v>0</v>
      </c>
      <c r="F57" s="76">
        <f>SUMIF(CAP!$E$393:$E$394,F18,CAP!$F$393:$F$394)</f>
        <v>1</v>
      </c>
      <c r="G57" s="76">
        <f>SUMIF(CAP!$E$393:$E$394,G18,CAP!$F$393:$F$394)</f>
        <v>0</v>
      </c>
      <c r="H57" s="76">
        <f>SUMIF(CAP!$E$393:$E$394,H18,CAP!$F$393:$F$394)</f>
        <v>9</v>
      </c>
      <c r="I57" s="76">
        <f>SUMIF(CAP!$E$393:$E$394,I18,CAP!$F$393:$F$394)</f>
        <v>0</v>
      </c>
      <c r="J57" s="76">
        <f>SUMIF(CAP!$E$393:$E$394,J18,CAP!$F$393:$F$394)</f>
        <v>0</v>
      </c>
      <c r="K57" s="15">
        <f t="shared" si="2"/>
        <v>10</v>
      </c>
    </row>
    <row r="58" spans="2:11" ht="14.25" customHeight="1" x14ac:dyDescent="0.2">
      <c r="B58" s="237" t="s">
        <v>244</v>
      </c>
      <c r="C58" s="238"/>
      <c r="D58" s="76">
        <f>SUMIF(CAP!$E$403:$E$405,D18,CAP!$F$403:$F$405)</f>
        <v>0</v>
      </c>
      <c r="E58" s="76">
        <f>SUMIF(CAP!$E$403:$E$405,E18,CAP!$F$403:$F$405)</f>
        <v>0</v>
      </c>
      <c r="F58" s="76">
        <f>SUMIF(CAP!$E$403:$E$405,F18,CAP!$F$403:$F$405)</f>
        <v>1</v>
      </c>
      <c r="G58" s="76">
        <f>SUMIF(CAP!$E$403:$E$405,G18,CAP!$F$403:$F$405)</f>
        <v>0</v>
      </c>
      <c r="H58" s="76">
        <f>SUMIF(CAP!$E$403:$E$405,H18,CAP!$F$403:$F$405)</f>
        <v>2</v>
      </c>
      <c r="I58" s="76">
        <f>SUMIF(CAP!$E$403:$E$405,I18,CAP!$F$403:$F$405)</f>
        <v>0</v>
      </c>
      <c r="J58" s="76">
        <f>SUMIF(CAP!$E$403:$E$405,J18,CAP!$F$403:$F$405)</f>
        <v>0</v>
      </c>
      <c r="K58" s="15">
        <f t="shared" si="2"/>
        <v>3</v>
      </c>
    </row>
    <row r="59" spans="2:11" ht="14.25" customHeight="1" x14ac:dyDescent="0.2">
      <c r="B59" s="291" t="s">
        <v>245</v>
      </c>
      <c r="C59" s="292"/>
      <c r="D59" s="76">
        <f>SUMIF(CAP!$E$413:$E$414,D18,CAP!$F$413:$F$414)</f>
        <v>0</v>
      </c>
      <c r="E59" s="76">
        <f>SUMIF(CAP!$E$413:$E$414,E18,CAP!$F$413:$F$414)</f>
        <v>0</v>
      </c>
      <c r="F59" s="76">
        <f>SUMIF(CAP!$E$413:$E$414,F18,CAP!$F$413:$F$414)</f>
        <v>1</v>
      </c>
      <c r="G59" s="76">
        <f>SUMIF(CAP!$E$413:$E$414,G18,CAP!$F$413:$F$414)</f>
        <v>0</v>
      </c>
      <c r="H59" s="76">
        <f>SUMIF(CAP!$E$413:$E$414,H18,CAP!$F$413:$F$414)</f>
        <v>8</v>
      </c>
      <c r="I59" s="76">
        <f>SUMIF(CAP!$E$413:$E$414,I18,CAP!$F$413:$F$414)</f>
        <v>0</v>
      </c>
      <c r="J59" s="76">
        <f>SUMIF(CAP!$E$413:$E$414,J18,CAP!$F$413:$F$414)</f>
        <v>0</v>
      </c>
      <c r="K59" s="15">
        <f t="shared" si="2"/>
        <v>9</v>
      </c>
    </row>
    <row r="60" spans="2:11" ht="14.25" customHeight="1" x14ac:dyDescent="0.2">
      <c r="B60" s="291" t="s">
        <v>246</v>
      </c>
      <c r="C60" s="292"/>
      <c r="D60" s="76">
        <f>SUMIF(CAP!$E$421:$E$422,D18,CAP!$F$421:$F$422)</f>
        <v>0</v>
      </c>
      <c r="E60" s="76">
        <f>SUMIF(CAP!$E$421:$E$422,E18,CAP!$F$421:$F$422)</f>
        <v>0</v>
      </c>
      <c r="F60" s="76">
        <f>SUMIF(CAP!$E$421:$E$422,F18,CAP!$F$421:$F$422)</f>
        <v>1</v>
      </c>
      <c r="G60" s="76">
        <f>SUMIF(CAP!$E$421:$E$422,G18,CAP!$F$421:$F$422)</f>
        <v>0</v>
      </c>
      <c r="H60" s="76">
        <f>SUMIF(CAP!$E$421:$E$422,H18,CAP!$F$421:$F$422)</f>
        <v>4</v>
      </c>
      <c r="I60" s="76">
        <f>SUMIF(CAP!$E$421:$E$422,I18,CAP!$F$421:$F$422)</f>
        <v>0</v>
      </c>
      <c r="J60" s="76">
        <f>SUMIF(CAP!$E$421:$E$422,J18,CAP!$F$421:$F$422)</f>
        <v>0</v>
      </c>
      <c r="K60" s="15">
        <f t="shared" si="2"/>
        <v>5</v>
      </c>
    </row>
    <row r="61" spans="2:11" ht="14.25" customHeight="1" x14ac:dyDescent="0.2">
      <c r="B61" s="291" t="s">
        <v>247</v>
      </c>
      <c r="C61" s="292"/>
      <c r="D61" s="76">
        <f>SUMIF(CAP!$E$429:$E$431,D18,CAP!$F$429:$F$431)</f>
        <v>0</v>
      </c>
      <c r="E61" s="76">
        <f>SUMIF(CAP!$E$429:$E$431,E18,CAP!$F$429:$F$431)</f>
        <v>0</v>
      </c>
      <c r="F61" s="76">
        <f>SUMIF(CAP!$E$429:$E$431,F18,CAP!$F$429:$F$431)</f>
        <v>1</v>
      </c>
      <c r="G61" s="76">
        <f>SUMIF(CAP!$E$429:$E$431,G18,CAP!$F$429:$F$431)</f>
        <v>0</v>
      </c>
      <c r="H61" s="76">
        <f>SUMIF(CAP!$E$429:$E$431,H18,CAP!$F$429:$F$431)</f>
        <v>1</v>
      </c>
      <c r="I61" s="76">
        <f>SUMIF(CAP!$E$429:$E$431,I18,CAP!$F$429:$F$431)</f>
        <v>1</v>
      </c>
      <c r="J61" s="76">
        <f>SUMIF(CAP!$E$429:$E$431,J18,CAP!$F$429:$F$431)</f>
        <v>0</v>
      </c>
      <c r="K61" s="15">
        <f t="shared" si="2"/>
        <v>3</v>
      </c>
    </row>
    <row r="62" spans="2:11" ht="14.25" customHeight="1" x14ac:dyDescent="0.2">
      <c r="B62" s="237" t="s">
        <v>248</v>
      </c>
      <c r="C62" s="238"/>
      <c r="D62" s="76">
        <f>SUMIF(CAP!$E$439:$E$442,D18,CAP!$F$439:$F$442)</f>
        <v>0</v>
      </c>
      <c r="E62" s="76">
        <f>SUMIF(CAP!$E$439:$E$442,E18,CAP!$F$439:$F$442)</f>
        <v>0</v>
      </c>
      <c r="F62" s="76">
        <f>SUMIF(CAP!$E$439:$E$442,F18,CAP!$F$439:$F$442)</f>
        <v>1</v>
      </c>
      <c r="G62" s="76">
        <f>SUMIF(CAP!$E$439:$E$442,G18,CAP!$F$439:$F$442)</f>
        <v>0</v>
      </c>
      <c r="H62" s="76">
        <f>SUMIF(CAP!$E$439:$E$442,H18,CAP!$F$439:$F$442)</f>
        <v>1</v>
      </c>
      <c r="I62" s="76">
        <f>SUMIF(CAP!$E$439:$E$442,I18,CAP!$F$439:$F$442)</f>
        <v>7</v>
      </c>
      <c r="J62" s="76">
        <f>SUMIF(CAP!$E$439:$E$442,J18,CAP!$F$439:$F$442)</f>
        <v>0</v>
      </c>
      <c r="K62" s="15">
        <f t="shared" si="2"/>
        <v>9</v>
      </c>
    </row>
    <row r="63" spans="2:11" ht="14.25" customHeight="1" x14ac:dyDescent="0.2">
      <c r="B63" s="291" t="s">
        <v>249</v>
      </c>
      <c r="C63" s="292"/>
      <c r="D63" s="76">
        <f>SUMIF(CAP!$E$450:$E$452,D18,CAP!$F$450:$F$452)</f>
        <v>0</v>
      </c>
      <c r="E63" s="76">
        <f>SUMIF(CAP!$E$450:$E$452,E18,CAP!$F$450:$F$452)</f>
        <v>0</v>
      </c>
      <c r="F63" s="76">
        <f>SUMIF(CAP!$E$450:$E$452,F18,CAP!$F$450:$F$452)</f>
        <v>1</v>
      </c>
      <c r="G63" s="76">
        <f>SUMIF(CAP!$E$450:$E$452,G18,CAP!$F$450:$F$452)</f>
        <v>0</v>
      </c>
      <c r="H63" s="76">
        <f>SUMIF(CAP!$E$450:$E$452,H18,CAP!$F$450:$F$452)</f>
        <v>2</v>
      </c>
      <c r="I63" s="76">
        <f>SUMIF(CAP!$E$450:$E$452,I18,CAP!$F$450:$F$452)</f>
        <v>0</v>
      </c>
      <c r="J63" s="76">
        <f>SUMIF(CAP!$E$450:$E$452,J18,CAP!$F$450:$F$452)</f>
        <v>0</v>
      </c>
      <c r="K63" s="15">
        <f t="shared" si="2"/>
        <v>3</v>
      </c>
    </row>
    <row r="64" spans="2:11" ht="14.25" customHeight="1" x14ac:dyDescent="0.2">
      <c r="B64" s="294" t="s">
        <v>250</v>
      </c>
      <c r="C64" s="295"/>
      <c r="D64" s="76">
        <f>SUMIF(CAP!$E$459:$E$461,D18,CAP!$F$459:$F$461)</f>
        <v>0</v>
      </c>
      <c r="E64" s="76">
        <f>SUMIF(CAP!$E$459:$E$461,E18,CAP!$F$459:$F$461)</f>
        <v>0</v>
      </c>
      <c r="F64" s="76">
        <f>SUMIF(CAP!$E$459:$E$461,F18,CAP!$F$459:$F$461)</f>
        <v>1</v>
      </c>
      <c r="G64" s="76">
        <f>SUMIF(CAP!$E$459:$E$461,G18,CAP!$F$459:$F$461)</f>
        <v>0</v>
      </c>
      <c r="H64" s="76">
        <f>SUMIF(CAP!$E$459:$E$461,H18,CAP!$F$459:$F$461)</f>
        <v>4</v>
      </c>
      <c r="I64" s="76">
        <f>SUMIF(CAP!$E$459:$E$461,I18,CAP!$F$459:$F$461)</f>
        <v>0</v>
      </c>
      <c r="J64" s="76">
        <f>SUMIF(CAP!$E$459:$E$461,J18,CAP!$F$459:$F$461)</f>
        <v>0</v>
      </c>
      <c r="K64" s="15">
        <f t="shared" si="2"/>
        <v>5</v>
      </c>
    </row>
    <row r="65" spans="2:11" ht="14.25" customHeight="1" x14ac:dyDescent="0.2">
      <c r="B65" s="294" t="s">
        <v>251</v>
      </c>
      <c r="C65" s="295"/>
      <c r="D65" s="76">
        <f>SUMIF(CAP!$E$468:$E$470,D18,CAP!$F$468:$F$470)</f>
        <v>0</v>
      </c>
      <c r="E65" s="76">
        <f>SUMIF(CAP!$E$468:$E$470,E18,CAP!$F$468:$F$470)</f>
        <v>0</v>
      </c>
      <c r="F65" s="76">
        <f>SUMIF(CAP!$E$468:$E$470,F18,CAP!$F$468:$F$470)</f>
        <v>1</v>
      </c>
      <c r="G65" s="76">
        <f>SUMIF(CAP!$E$468:$E$470,G18,CAP!$F$468:$F$470)</f>
        <v>0</v>
      </c>
      <c r="H65" s="76">
        <f>SUMIF(CAP!$E$468:$E$470,H18,CAP!$F$468:$F$470)</f>
        <v>6</v>
      </c>
      <c r="I65" s="76">
        <f>SUMIF(CAP!$E$468:$E$470,I18,CAP!$F$468:$F$470)</f>
        <v>0</v>
      </c>
      <c r="J65" s="76">
        <f>SUMIF(CAP!$E$468:$E$470,J18,CAP!$F$468:$F$470)</f>
        <v>0</v>
      </c>
      <c r="K65" s="15">
        <f t="shared" si="2"/>
        <v>7</v>
      </c>
    </row>
    <row r="66" spans="2:11" ht="14.25" customHeight="1" x14ac:dyDescent="0.2">
      <c r="B66" s="294" t="s">
        <v>252</v>
      </c>
      <c r="C66" s="295"/>
      <c r="D66" s="76">
        <f>SUMIF(CAP!$E$477:$E$478,D18,CAP!$F$477:$F$478)</f>
        <v>0</v>
      </c>
      <c r="E66" s="76">
        <f>SUMIF(CAP!$E$477:$E$478,E18,CAP!$F$477:$F$478)</f>
        <v>0</v>
      </c>
      <c r="F66" s="76">
        <f>SUMIF(CAP!$E$477:$E$478,F18,CAP!$F$477:$F$478)</f>
        <v>1</v>
      </c>
      <c r="G66" s="76">
        <f>SUMIF(CAP!$E$477:$E$478,G18,CAP!$F$477:$F$478)</f>
        <v>0</v>
      </c>
      <c r="H66" s="76">
        <f>SUMIF(CAP!$E$477:$E$478,H18,CAP!$F$477:$F$478)</f>
        <v>2</v>
      </c>
      <c r="I66" s="76">
        <f>SUMIF(CAP!$E$477:$E$478,I18,CAP!$F$477:$F$478)</f>
        <v>0</v>
      </c>
      <c r="J66" s="76">
        <f>SUMIF(CAP!$E$477:$E$478,J18,CAP!$F$477:$F$478)</f>
        <v>0</v>
      </c>
      <c r="K66" s="15">
        <f t="shared" si="2"/>
        <v>3</v>
      </c>
    </row>
    <row r="67" spans="2:11" ht="14.25" customHeight="1" x14ac:dyDescent="0.2">
      <c r="B67" s="237" t="s">
        <v>253</v>
      </c>
      <c r="C67" s="238"/>
      <c r="D67" s="76">
        <f>SUMIF(CAP!$E$487:$E$489,D18,CAP!$F$487:$F$489)</f>
        <v>0</v>
      </c>
      <c r="E67" s="76">
        <f>SUMIF(CAP!$E$487:$E$489,E18,CAP!$F$487:$F$489)</f>
        <v>0</v>
      </c>
      <c r="F67" s="76">
        <f>SUMIF(CAP!$E$487:$E$489,F18,CAP!$F$487:$F$489)</f>
        <v>1</v>
      </c>
      <c r="G67" s="76">
        <f>SUMIF(CAP!$E$487:$E$489,G18,CAP!$F$487:$F$489)</f>
        <v>0</v>
      </c>
      <c r="H67" s="76">
        <f>SUMIF(CAP!$E$487:$E$489,H18,CAP!$F$487:$F$489)</f>
        <v>1</v>
      </c>
      <c r="I67" s="76">
        <f>SUMIF(CAP!$E$487:$E$489,I18,CAP!$F$487:$F$489)</f>
        <v>1</v>
      </c>
      <c r="J67" s="76">
        <f>SUMIF(CAP!$E$487:$E$489,J18,CAP!$F$487:$F$489)</f>
        <v>0</v>
      </c>
      <c r="K67" s="15">
        <f t="shared" si="2"/>
        <v>3</v>
      </c>
    </row>
    <row r="68" spans="2:11" ht="14.25" customHeight="1" x14ac:dyDescent="0.2">
      <c r="B68" s="294" t="s">
        <v>254</v>
      </c>
      <c r="C68" s="295"/>
      <c r="D68" s="76">
        <f>SUMIF(CAP!$E$496:$E$497,D18,CAP!$F$496:$F$497)</f>
        <v>0</v>
      </c>
      <c r="E68" s="76">
        <f>SUMIF(CAP!$E$496:$E$497,E18,CAP!$F$496:$F$497)</f>
        <v>0</v>
      </c>
      <c r="F68" s="76">
        <f>SUMIF(CAP!$E$496:$E$497,F18,CAP!$F$496:$F$497)</f>
        <v>1</v>
      </c>
      <c r="G68" s="76">
        <f>SUMIF(CAP!$E$496:$E$497,G18,CAP!$F$496:$F$497)</f>
        <v>0</v>
      </c>
      <c r="H68" s="76">
        <f>SUMIF(CAP!$E$496:$E$497,H18,CAP!$F$496:$F$497)</f>
        <v>3</v>
      </c>
      <c r="I68" s="76">
        <f>SUMIF(CAP!$E$496:$E$497,I18,CAP!$F$496:$F$497)</f>
        <v>0</v>
      </c>
      <c r="J68" s="76">
        <f>SUMIF(CAP!$E$496:$E$497,J18,CAP!$F$496:$F$497)</f>
        <v>0</v>
      </c>
      <c r="K68" s="15">
        <f t="shared" si="2"/>
        <v>4</v>
      </c>
    </row>
    <row r="69" spans="2:11" ht="14.25" customHeight="1" x14ac:dyDescent="0.2">
      <c r="B69" s="291" t="s">
        <v>255</v>
      </c>
      <c r="C69" s="292"/>
      <c r="D69" s="76">
        <f>SUMIF(CAP!$E$504:$E$505,D18,CAP!$F$504:$F$505)</f>
        <v>0</v>
      </c>
      <c r="E69" s="76">
        <f>SUMIF(CAP!$E$504:$E$505,E18,CAP!$F$504:$F$505)</f>
        <v>0</v>
      </c>
      <c r="F69" s="76">
        <f>SUMIF(CAP!$E$504:$E$505,F18,CAP!$F$504:$F$505)</f>
        <v>1</v>
      </c>
      <c r="G69" s="76">
        <f>SUMIF(CAP!$E$504:$E$505,G18,CAP!$F$504:$F$505)</f>
        <v>0</v>
      </c>
      <c r="H69" s="76">
        <f>SUMIF(CAP!$E$504:$E$505,H18,CAP!$F$504:$F$505)</f>
        <v>3</v>
      </c>
      <c r="I69" s="76">
        <f>SUMIF(CAP!$E$504:$E$505,I18,CAP!$F$504:$F$505)</f>
        <v>0</v>
      </c>
      <c r="J69" s="76">
        <f>SUMIF(CAP!$E$504:$E$505,J18,CAP!$F$504:$F$505)</f>
        <v>0</v>
      </c>
      <c r="K69" s="15">
        <f t="shared" si="2"/>
        <v>4</v>
      </c>
    </row>
    <row r="70" spans="2:11" ht="14.25" customHeight="1" x14ac:dyDescent="0.2">
      <c r="B70" s="237" t="s">
        <v>256</v>
      </c>
      <c r="C70" s="238"/>
      <c r="D70" s="76">
        <f>SUMIF(CAP!$E$513:$E$515,D18,CAP!$F$513:$F$515)</f>
        <v>0</v>
      </c>
      <c r="E70" s="76">
        <f>SUMIF(CAP!$E$513:$E$515,E18,CAP!$F$513:$F$515)</f>
        <v>0</v>
      </c>
      <c r="F70" s="76">
        <f>SUMIF(CAP!$E$513:$E$515,F18,CAP!$F$513:$F$515)</f>
        <v>1</v>
      </c>
      <c r="G70" s="76">
        <f>SUMIF(CAP!$E$513:$E$515,G18,CAP!$F$513:$F$515)</f>
        <v>0</v>
      </c>
      <c r="H70" s="76">
        <f>SUMIF(CAP!$E$513:$E$515,H18,CAP!$F$513:$F$515)</f>
        <v>2</v>
      </c>
      <c r="I70" s="76">
        <f>SUMIF(CAP!$E$513:$E$515,I18,CAP!$F$513:$F$515)</f>
        <v>0</v>
      </c>
      <c r="J70" s="76">
        <f>SUMIF(CAP!$E$513:$E$515,J18,CAP!$F$513:$F$515)</f>
        <v>0</v>
      </c>
      <c r="K70" s="15">
        <f t="shared" si="2"/>
        <v>3</v>
      </c>
    </row>
    <row r="71" spans="2:11" ht="14.25" customHeight="1" x14ac:dyDescent="0.2">
      <c r="B71" s="291" t="s">
        <v>257</v>
      </c>
      <c r="C71" s="292"/>
      <c r="D71" s="76">
        <f>SUMIF(CAP!$E$522:$E$532,D18,CAP!$F$522:$F$532)</f>
        <v>0</v>
      </c>
      <c r="E71" s="76">
        <f>SUMIF(CAP!$E$522:$E$532,E18,CAP!$F$522:$F$532)</f>
        <v>0</v>
      </c>
      <c r="F71" s="76">
        <f>SUMIF(CAP!$E$522:$E$532,F18,CAP!$F$522:$F$532)</f>
        <v>2</v>
      </c>
      <c r="G71" s="76">
        <f>SUMIF(CAP!$E$522:$E$532,G18,CAP!$F$522:$F$532)</f>
        <v>0</v>
      </c>
      <c r="H71" s="76">
        <f>SUMIF(CAP!$E$522:$E$532,H18,CAP!$F$522:$F$532)</f>
        <v>21</v>
      </c>
      <c r="I71" s="76">
        <f>SUMIF(CAP!$E$522:$E$532,I18,CAP!$F$522:$F$532)</f>
        <v>27</v>
      </c>
      <c r="J71" s="76">
        <f>SUMIF(CAP!$E$522:$E$532,J18,CAP!$F$522:$F$532)</f>
        <v>0</v>
      </c>
      <c r="K71" s="15">
        <f t="shared" si="2"/>
        <v>50</v>
      </c>
    </row>
    <row r="72" spans="2:11" ht="14.25" customHeight="1" x14ac:dyDescent="0.2">
      <c r="B72" s="291" t="s">
        <v>258</v>
      </c>
      <c r="C72" s="292"/>
      <c r="D72" s="76">
        <f>SUMIF(CAP!$E$539:$E$545,D18,CAP!$F$539:$F$545)</f>
        <v>0</v>
      </c>
      <c r="E72" s="76">
        <f>SUMIF(CAP!$E$539:$E$545,E18,CAP!$F$539:$F$545)</f>
        <v>0</v>
      </c>
      <c r="F72" s="76">
        <f>SUMIF(CAP!$E$539:$E$545,F18,CAP!$F$539:$F$545)</f>
        <v>1</v>
      </c>
      <c r="G72" s="76">
        <f>SUMIF(CAP!$E$539:$E$545,G18,CAP!$F$539:$F$545)</f>
        <v>0</v>
      </c>
      <c r="H72" s="76">
        <f>SUMIF(CAP!$E$539:$E$545,H18,CAP!$F$539:$F$545)</f>
        <v>11</v>
      </c>
      <c r="I72" s="76">
        <f>SUMIF(CAP!$E$539:$E$545,I18,CAP!$F$539:$F$545)</f>
        <v>4</v>
      </c>
      <c r="J72" s="76">
        <f>SUMIF(CAP!$E$539:$E$545,J18,CAP!$F$539:$F$545)</f>
        <v>0</v>
      </c>
      <c r="K72" s="15">
        <f t="shared" si="2"/>
        <v>16</v>
      </c>
    </row>
    <row r="73" spans="2:11" ht="14.25" customHeight="1" x14ac:dyDescent="0.2">
      <c r="B73" s="291" t="s">
        <v>259</v>
      </c>
      <c r="C73" s="292"/>
      <c r="D73" s="76">
        <f>SUMIF(CAP!$E$552:$E$555,D18,CAP!$F$552:$F$555)</f>
        <v>0</v>
      </c>
      <c r="E73" s="76">
        <f>SUMIF(CAP!$E$552:$E$555,E18,CAP!$F$552:$F$555)</f>
        <v>0</v>
      </c>
      <c r="F73" s="76">
        <f>SUMIF(CAP!$E$552:$E$555,F18,CAP!$F$552:$F$555)</f>
        <v>1</v>
      </c>
      <c r="G73" s="76">
        <f>SUMIF(CAP!$E$552:$E$555,G18,CAP!$F$552:$F$555)</f>
        <v>0</v>
      </c>
      <c r="H73" s="76">
        <f>SUMIF(CAP!$E$552:$E$555,H18,CAP!$F$552:$F$555)</f>
        <v>9</v>
      </c>
      <c r="I73" s="76">
        <f>SUMIF(CAP!$E$552:$E$555,I18,CAP!$F$552:$F$555)</f>
        <v>1</v>
      </c>
      <c r="J73" s="76">
        <f>SUMIF(CAP!$E$552:$E$555,J18,CAP!$F$552:$F$555)</f>
        <v>0</v>
      </c>
      <c r="K73" s="15">
        <f t="shared" si="2"/>
        <v>11</v>
      </c>
    </row>
    <row r="74" spans="2:11" ht="14.25" customHeight="1" x14ac:dyDescent="0.2">
      <c r="B74" s="237" t="s">
        <v>260</v>
      </c>
      <c r="C74" s="238"/>
      <c r="D74" s="76">
        <f>SUMIF(CAP!$E$564:$E$566,D18,CAP!$F$564:$F$566)</f>
        <v>0</v>
      </c>
      <c r="E74" s="76">
        <f>SUMIF(CAP!$E$564:$E$566,E18,CAP!$F$564:$F$566)</f>
        <v>0</v>
      </c>
      <c r="F74" s="76">
        <f>SUMIF(CAP!$E$564:$E$566,F18,CAP!$F$564:$F$566)</f>
        <v>1</v>
      </c>
      <c r="G74" s="76">
        <f>SUMIF(CAP!$E$564:$E$566,G18,CAP!$F$564:$F$566)</f>
        <v>0</v>
      </c>
      <c r="H74" s="76">
        <f>SUMIF(CAP!$E$564:$E$566,H18,CAP!$F$564:$F$566)</f>
        <v>1</v>
      </c>
      <c r="I74" s="76">
        <f>SUMIF(CAP!$E$564:$E$566,I18,CAP!$F$564:$F$566)</f>
        <v>1</v>
      </c>
      <c r="J74" s="76">
        <f>SUMIF(CAP!$E$564:$E$566,J18,CAP!$F$564:$F$566)</f>
        <v>0</v>
      </c>
      <c r="K74" s="15">
        <f t="shared" si="2"/>
        <v>3</v>
      </c>
    </row>
    <row r="75" spans="2:11" ht="14.25" customHeight="1" x14ac:dyDescent="0.2">
      <c r="B75" s="291" t="s">
        <v>608</v>
      </c>
      <c r="C75" s="292"/>
      <c r="D75" s="76">
        <f>SUMIF(CAP!$E$573:$E$576,D18,CAP!$F$573:$F$576)</f>
        <v>0</v>
      </c>
      <c r="E75" s="76">
        <f>SUMIF(CAP!$E$573:$E$576,E18,CAP!$F$573:$F$576)</f>
        <v>0</v>
      </c>
      <c r="F75" s="76">
        <f>SUMIF(CAP!$E$573:$E$576,F18,CAP!$F$573:$F$576)</f>
        <v>1</v>
      </c>
      <c r="G75" s="76">
        <f>SUMIF(CAP!$E$573:$E$576,G18,CAP!$F$573:$F$576)</f>
        <v>0</v>
      </c>
      <c r="H75" s="76">
        <f>SUMIF(CAP!$E$573:$E$576,H18,CAP!$F$573:$F$576)</f>
        <v>10</v>
      </c>
      <c r="I75" s="76">
        <f>SUMIF(CAP!$E$573:$E$576,I18,CAP!$F$573:$F$576)</f>
        <v>1</v>
      </c>
      <c r="J75" s="76">
        <f>SUMIF(CAP!$E$573:$E$576,J18,CAP!$F$573:$F$576)</f>
        <v>0</v>
      </c>
      <c r="K75" s="15">
        <f t="shared" si="2"/>
        <v>12</v>
      </c>
    </row>
    <row r="76" spans="2:11" ht="14.25" customHeight="1" x14ac:dyDescent="0.2">
      <c r="B76" s="291" t="s">
        <v>609</v>
      </c>
      <c r="C76" s="292"/>
      <c r="D76" s="76">
        <f>SUMIF(CAP!$E$583:$E$589,D18,CAP!$F$583:$F$589)</f>
        <v>0</v>
      </c>
      <c r="E76" s="76">
        <f>SUMIF(CAP!$E$583:$E$589,E18,CAP!$F$583:$F$589)</f>
        <v>0</v>
      </c>
      <c r="F76" s="76">
        <f>SUMIF(CAP!$E$583:$E$589,F18,CAP!$F$583:$F$589)</f>
        <v>5</v>
      </c>
      <c r="G76" s="76">
        <f>SUMIF(CAP!$E$583:$E$589,G18,CAP!$F$583:$F$589)</f>
        <v>0</v>
      </c>
      <c r="H76" s="76">
        <f>SUMIF(CAP!$E$583:$E$589,H18,CAP!$F$583:$F$589)</f>
        <v>16</v>
      </c>
      <c r="I76" s="76">
        <f>SUMIF(CAP!$E$583:$E$589,I18,CAP!$F$583:$F$589)</f>
        <v>3</v>
      </c>
      <c r="J76" s="76">
        <f>SUMIF(CAP!$E$583:$E$589,J18,CAP!$F$583:$F$589)</f>
        <v>0</v>
      </c>
      <c r="K76" s="15">
        <f t="shared" si="2"/>
        <v>24</v>
      </c>
    </row>
    <row r="77" spans="2:11" ht="14.25" customHeight="1" x14ac:dyDescent="0.2">
      <c r="B77" s="291" t="s">
        <v>607</v>
      </c>
      <c r="C77" s="292"/>
      <c r="D77" s="76">
        <f>SUMIF(CAP!$E$596:$E$601,D18,CAP!$F$596:$F$601)</f>
        <v>0</v>
      </c>
      <c r="E77" s="76">
        <f>SUMIF(CAP!$E$596:$E$601,E18,CAP!$F$596:$F$601)</f>
        <v>0</v>
      </c>
      <c r="F77" s="76">
        <f>SUMIF(CAP!$E$596:$E$601,F18,CAP!$F$596:$F$601)</f>
        <v>3</v>
      </c>
      <c r="G77" s="76">
        <f>SUMIF(CAP!$E$596:$E$601,G18,CAP!$F$596:$F$601)</f>
        <v>0</v>
      </c>
      <c r="H77" s="76">
        <f>SUMIF(CAP!$E$596:$E$601,H18,CAP!$F$596:$F$601)</f>
        <v>3</v>
      </c>
      <c r="I77" s="76">
        <f>SUMIF(CAP!$E$596:$E$601,I18,CAP!$F$596:$F$601)</f>
        <v>33</v>
      </c>
      <c r="J77" s="76">
        <f>SUMIF(CAP!$E$596:$E$601,J18,CAP!$F$596:$F$601)</f>
        <v>0</v>
      </c>
      <c r="K77" s="15">
        <f t="shared" si="2"/>
        <v>39</v>
      </c>
    </row>
    <row r="78" spans="2:11" ht="14.25" customHeight="1" x14ac:dyDescent="0.2">
      <c r="B78" s="291" t="s">
        <v>606</v>
      </c>
      <c r="C78" s="292"/>
      <c r="D78" s="76">
        <f>SUMIF(CAP!$E$608:$E$612,D18,CAP!$F$608:$F$612)</f>
        <v>0</v>
      </c>
      <c r="E78" s="76">
        <f>SUMIF(CAP!$E$608:$E$612,E18,CAP!$F$608:$F$612)</f>
        <v>0</v>
      </c>
      <c r="F78" s="76">
        <f>SUMIF(CAP!$E$608:$E$612,F18,CAP!$F$608:$F$612)</f>
        <v>2</v>
      </c>
      <c r="G78" s="76">
        <f>SUMIF(CAP!$E$608:$E$612,G18,CAP!$F$608:$F$612)</f>
        <v>0</v>
      </c>
      <c r="H78" s="76">
        <f>SUMIF(CAP!$E$608:$E$612,H18,CAP!$F$608:$F$612)</f>
        <v>7</v>
      </c>
      <c r="I78" s="76">
        <f>SUMIF(CAP!$E$608:$E$612,I18,CAP!$F$608:$F$612)</f>
        <v>15</v>
      </c>
      <c r="J78" s="76">
        <f>SUMIF(CAP!$E$608:$E$612,J18,CAP!$F$608:$F$612)</f>
        <v>0</v>
      </c>
      <c r="K78" s="15">
        <f t="shared" si="2"/>
        <v>24</v>
      </c>
    </row>
    <row r="79" spans="2:11" ht="14.25" customHeight="1" x14ac:dyDescent="0.2">
      <c r="B79" s="259" t="s">
        <v>265</v>
      </c>
      <c r="C79" s="260"/>
      <c r="D79" s="76">
        <f>SUMIF(CAP!$E$621:$E$627,D18,CAP!$F$621:$F$627)</f>
        <v>0</v>
      </c>
      <c r="E79" s="76">
        <f>SUMIF(CAP!$E$621:$E$627,E18,CAP!$F$621:$F$627)</f>
        <v>0</v>
      </c>
      <c r="F79" s="76">
        <f>SUMIF(CAP!$E$621:$E$627,F18,CAP!$F$621:$F$627)</f>
        <v>6</v>
      </c>
      <c r="G79" s="76">
        <f>SUMIF(CAP!$E$621:$E$627,G18,CAP!$F$621:$F$627)</f>
        <v>0</v>
      </c>
      <c r="H79" s="76">
        <f>SUMIF(CAP!$E$621:$E$627,H18,CAP!$F$621:$F$627)</f>
        <v>4</v>
      </c>
      <c r="I79" s="76">
        <f>SUMIF(CAP!$E$621:$E$627,I18,CAP!$F$621:$F$627)</f>
        <v>4</v>
      </c>
      <c r="J79" s="76">
        <f>SUMIF(CAP!$E$621:$E$627,J18,CAP!$F$621:$F$627)</f>
        <v>0</v>
      </c>
      <c r="K79" s="15">
        <f t="shared" si="2"/>
        <v>14</v>
      </c>
    </row>
    <row r="80" spans="2:11" ht="14.25" customHeight="1" x14ac:dyDescent="0.2">
      <c r="B80" s="294" t="s">
        <v>602</v>
      </c>
      <c r="C80" s="295"/>
      <c r="D80" s="76">
        <f>SUMIF(CAP!$E$634:$E$639,D18,CAP!$F$634:$F$639)</f>
        <v>0</v>
      </c>
      <c r="E80" s="76">
        <f>SUMIF(CAP!$E$634:$E$639,E18,CAP!$F$634:$F$639)</f>
        <v>0</v>
      </c>
      <c r="F80" s="76">
        <f>SUMIF(CAP!$E$634:$E$639,F18,CAP!$F$634:$F$639)</f>
        <v>3</v>
      </c>
      <c r="G80" s="76">
        <f>SUMIF(CAP!$E$634:$E$639,G18,CAP!$F$634:$F$639)</f>
        <v>0</v>
      </c>
      <c r="H80" s="76">
        <f>SUMIF(CAP!$E$634:$E$639,H18,CAP!$F$634:$F$639)</f>
        <v>31</v>
      </c>
      <c r="I80" s="76">
        <f>SUMIF(CAP!$E$634:$E$639,I18,CAP!$F$634:$F$639)</f>
        <v>50</v>
      </c>
      <c r="J80" s="76">
        <f>SUMIF(CAP!$E$634:$E$639,J18,CAP!$F$634:$F$639)</f>
        <v>0</v>
      </c>
      <c r="K80" s="15">
        <f t="shared" si="2"/>
        <v>84</v>
      </c>
    </row>
    <row r="81" spans="2:12" ht="14.25" customHeight="1" x14ac:dyDescent="0.2">
      <c r="B81" s="294" t="s">
        <v>601</v>
      </c>
      <c r="C81" s="295"/>
      <c r="D81" s="76">
        <f>SUMIF(CAP!$E$646:$E$653,D18,CAP!$F$646:$F$653)</f>
        <v>0</v>
      </c>
      <c r="E81" s="76">
        <f>SUMIF(CAP!$E$646:$E$653,E18,CAP!$F$646:$F$653)</f>
        <v>0</v>
      </c>
      <c r="F81" s="76">
        <f>SUMIF(CAP!$E$646:$E$653,F18,CAP!$F$646:$F$653)</f>
        <v>2</v>
      </c>
      <c r="G81" s="76">
        <f>SUMIF(CAP!$E$646:$E$653,G18,CAP!$F$646:$F$653)</f>
        <v>0</v>
      </c>
      <c r="H81" s="76">
        <f>SUMIF(CAP!$E$646:$E$653,H18,CAP!$F$646:$F$653)</f>
        <v>13</v>
      </c>
      <c r="I81" s="76">
        <f>SUMIF(CAP!$E$646:$E$653,I18,CAP!$F$646:$F$653)</f>
        <v>16</v>
      </c>
      <c r="J81" s="76">
        <f>SUMIF(CAP!$E$646:$E$653,J18,CAP!$F$646:$F$653)</f>
        <v>0</v>
      </c>
      <c r="K81" s="15">
        <f t="shared" si="2"/>
        <v>31</v>
      </c>
    </row>
    <row r="82" spans="2:12" ht="14.25" customHeight="1" x14ac:dyDescent="0.2">
      <c r="B82" s="294" t="s">
        <v>603</v>
      </c>
      <c r="C82" s="295"/>
      <c r="D82" s="76">
        <f>SUMIF(CAP!$E$660:$E$667,D18,CAP!$F$660:$F$6589)</f>
        <v>0</v>
      </c>
      <c r="E82" s="76">
        <f>SUMIF(CAP!$E$660:$E$667,E18,CAP!$F$660:$F$6589)</f>
        <v>0</v>
      </c>
      <c r="F82" s="76">
        <f>SUMIF(CAP!$E$660:$E$667,F18,CAP!$F$660:$F$6589)</f>
        <v>3</v>
      </c>
      <c r="G82" s="76">
        <f>SUMIF(CAP!$E$660:$E$667,G18,CAP!$F$660:$F$6589)</f>
        <v>0</v>
      </c>
      <c r="H82" s="76">
        <f>SUMIF(CAP!$E$660:$E$667,H18,CAP!$F$660:$F$6589)</f>
        <v>37</v>
      </c>
      <c r="I82" s="76">
        <f>SUMIF(CAP!$E$660:$E$667,I18,CAP!$F$660:$F$6589)</f>
        <v>77</v>
      </c>
      <c r="J82" s="76">
        <f>SUMIF(CAP!$E$660:$E$667,J18,CAP!$F$660:$F$6589)</f>
        <v>0</v>
      </c>
      <c r="K82" s="15">
        <f t="shared" si="2"/>
        <v>117</v>
      </c>
    </row>
    <row r="83" spans="2:12" ht="14.25" customHeight="1" x14ac:dyDescent="0.2">
      <c r="B83" s="294" t="s">
        <v>604</v>
      </c>
      <c r="C83" s="295"/>
      <c r="D83" s="76">
        <f>SUMIF(CAP!$E$674:$E$682,D18,CAP!$F$674:$F$682)</f>
        <v>0</v>
      </c>
      <c r="E83" s="76">
        <f>SUMIF(CAP!$E$674:$E$682,E18,CAP!$F$674:$F$682)</f>
        <v>0</v>
      </c>
      <c r="F83" s="76">
        <f>SUMIF(CAP!$E$674:$E$682,F18,CAP!$F$674:$F$682)</f>
        <v>2</v>
      </c>
      <c r="G83" s="76">
        <f>SUMIF(CAP!$E$674:$E$682,G18,CAP!$F$674:$F$682)</f>
        <v>0</v>
      </c>
      <c r="H83" s="76">
        <f>SUMIF(CAP!$E$674:$E$682,H18,CAP!$F$674:$F$682)</f>
        <v>24</v>
      </c>
      <c r="I83" s="76">
        <f>SUMIF(CAP!$E$674:$E$682,I18,CAP!$F$674:$F$682)</f>
        <v>32</v>
      </c>
      <c r="J83" s="76">
        <f>SUMIF(CAP!$E$674:$E$682,J18,CAP!$F$674:$F$682)</f>
        <v>0</v>
      </c>
      <c r="K83" s="15">
        <f t="shared" si="2"/>
        <v>58</v>
      </c>
    </row>
    <row r="84" spans="2:12" ht="14.25" customHeight="1" thickBot="1" x14ac:dyDescent="0.25">
      <c r="B84" s="296" t="s">
        <v>605</v>
      </c>
      <c r="C84" s="297"/>
      <c r="D84" s="77">
        <f>SUMIF(CAP!$E$689:$E$696,D18,CAP!$F$689:$F$696)</f>
        <v>0</v>
      </c>
      <c r="E84" s="77">
        <f>SUMIF(CAP!$E$689:$E$696,E18,CAP!$F$689:$F$696)</f>
        <v>0</v>
      </c>
      <c r="F84" s="77">
        <f>SUMIF(CAP!$E$689:$E$696,F18,CAP!$F$689:$F$696)</f>
        <v>3</v>
      </c>
      <c r="G84" s="77">
        <f>SUMIF(CAP!$E$689:$E$696,G18,CAP!$F$689:$F$696)</f>
        <v>0</v>
      </c>
      <c r="H84" s="77">
        <f>SUMIF(CAP!$E$689:$E$696,H18,CAP!$F$689:$F$696)</f>
        <v>40</v>
      </c>
      <c r="I84" s="77">
        <f>SUMIF(CAP!$E$689:$E$696,I18,CAP!$F$689:$F$696)</f>
        <v>30</v>
      </c>
      <c r="J84" s="77">
        <f>SUMIF(CAP!$E$689:$E$696,J18,CAP!$F$689:$F$696)</f>
        <v>0</v>
      </c>
      <c r="K84" s="19">
        <f>SUM(D84:J84)</f>
        <v>73</v>
      </c>
    </row>
    <row r="85" spans="2:12" ht="12.75" customHeight="1" thickBot="1" x14ac:dyDescent="0.25">
      <c r="B85" s="20"/>
      <c r="C85" s="20"/>
      <c r="D85" s="20"/>
      <c r="E85" s="20"/>
      <c r="F85" s="21"/>
      <c r="G85" s="21"/>
      <c r="H85" s="21"/>
      <c r="I85" s="21"/>
      <c r="J85" s="21"/>
      <c r="K85" s="22"/>
    </row>
    <row r="86" spans="2:12" ht="16.5" thickBot="1" x14ac:dyDescent="0.25">
      <c r="B86" s="255" t="s">
        <v>271</v>
      </c>
      <c r="C86" s="257"/>
      <c r="D86" s="23">
        <f>SUM(D20:D85)</f>
        <v>0</v>
      </c>
      <c r="E86" s="173">
        <f t="shared" ref="E86:J86" si="3">SUM(E20:E85)</f>
        <v>3</v>
      </c>
      <c r="F86" s="173">
        <f t="shared" si="3"/>
        <v>85</v>
      </c>
      <c r="G86" s="173">
        <f t="shared" si="3"/>
        <v>2</v>
      </c>
      <c r="H86" s="173">
        <f t="shared" si="3"/>
        <v>502</v>
      </c>
      <c r="I86" s="173">
        <f t="shared" si="3"/>
        <v>492</v>
      </c>
      <c r="J86" s="173">
        <f t="shared" si="3"/>
        <v>1</v>
      </c>
      <c r="K86" s="54">
        <f>SUM(K20:K84)</f>
        <v>1085</v>
      </c>
      <c r="L86" s="191">
        <f>D86+E86+F86+G86+H86+I86+J86</f>
        <v>1085</v>
      </c>
    </row>
    <row r="87" spans="2:12" ht="9.75" customHeight="1" x14ac:dyDescent="0.2">
      <c r="B87" s="24"/>
      <c r="C87" s="24"/>
      <c r="D87" s="24"/>
      <c r="E87" s="24"/>
      <c r="F87" s="25"/>
      <c r="G87" s="25"/>
      <c r="H87" s="25"/>
      <c r="I87" s="25"/>
      <c r="J87" s="25"/>
      <c r="K87" s="25"/>
    </row>
    <row r="88" spans="2:12" ht="16.5" thickBot="1" x14ac:dyDescent="0.25">
      <c r="B88" s="25"/>
      <c r="C88" s="258" t="s">
        <v>272</v>
      </c>
      <c r="D88" s="258"/>
      <c r="E88" s="258"/>
      <c r="F88" s="258"/>
      <c r="G88" s="258"/>
      <c r="H88" s="258"/>
      <c r="I88" s="25"/>
      <c r="J88" s="25"/>
      <c r="K88" s="26"/>
    </row>
    <row r="89" spans="2:12" ht="16.5" customHeight="1" thickBot="1" x14ac:dyDescent="0.25">
      <c r="B89" s="255" t="s">
        <v>273</v>
      </c>
      <c r="C89" s="256"/>
      <c r="D89" s="256"/>
      <c r="E89" s="256"/>
      <c r="F89" s="257"/>
      <c r="G89" s="62"/>
      <c r="H89" s="61"/>
      <c r="I89" s="61"/>
      <c r="J89" s="61"/>
      <c r="K89" s="56">
        <f>CAP!G699</f>
        <v>974</v>
      </c>
    </row>
    <row r="90" spans="2:12" ht="16.5" customHeight="1" thickBot="1" x14ac:dyDescent="0.25">
      <c r="B90" s="255" t="s">
        <v>274</v>
      </c>
      <c r="C90" s="256"/>
      <c r="D90" s="256"/>
      <c r="E90" s="256"/>
      <c r="F90" s="257"/>
      <c r="G90" s="62"/>
      <c r="H90" s="61"/>
      <c r="I90" s="61"/>
      <c r="J90" s="61"/>
      <c r="K90" s="56">
        <f>CAP!H699</f>
        <v>111</v>
      </c>
    </row>
    <row r="91" spans="2:12" ht="16.5" customHeight="1" thickBot="1" x14ac:dyDescent="0.25">
      <c r="B91" s="255" t="s">
        <v>275</v>
      </c>
      <c r="C91" s="256"/>
      <c r="D91" s="256"/>
      <c r="E91" s="256"/>
      <c r="F91" s="257"/>
      <c r="G91" s="62"/>
      <c r="H91" s="61"/>
      <c r="I91" s="61"/>
      <c r="J91" s="61"/>
      <c r="K91" s="56">
        <f>SUM(K89:K90)</f>
        <v>1085</v>
      </c>
    </row>
    <row r="96" spans="2:12" x14ac:dyDescent="0.2">
      <c r="B96" s="218" t="s">
        <v>199</v>
      </c>
      <c r="C96" s="218"/>
      <c r="D96" s="218" t="s">
        <v>200</v>
      </c>
      <c r="E96" s="218"/>
      <c r="F96" s="218"/>
      <c r="G96" s="218"/>
      <c r="H96" s="218"/>
      <c r="I96" s="218"/>
      <c r="J96" s="218"/>
      <c r="K96" s="299" t="s">
        <v>201</v>
      </c>
    </row>
    <row r="97" spans="2:11" x14ac:dyDescent="0.2">
      <c r="B97" s="218"/>
      <c r="C97" s="218"/>
      <c r="D97" s="218"/>
      <c r="E97" s="218"/>
      <c r="F97" s="218"/>
      <c r="G97" s="218"/>
      <c r="H97" s="218"/>
      <c r="I97" s="218"/>
      <c r="J97" s="218"/>
      <c r="K97" s="299"/>
    </row>
    <row r="98" spans="2:11" x14ac:dyDescent="0.2">
      <c r="B98" s="298"/>
      <c r="C98" s="298"/>
      <c r="D98" s="14" t="s">
        <v>292</v>
      </c>
      <c r="E98" s="14" t="s">
        <v>293</v>
      </c>
      <c r="F98" s="14" t="s">
        <v>189</v>
      </c>
      <c r="G98" s="58" t="s">
        <v>188</v>
      </c>
      <c r="H98" s="58" t="s">
        <v>190</v>
      </c>
      <c r="I98" s="58" t="s">
        <v>191</v>
      </c>
      <c r="J98" s="58" t="s">
        <v>28</v>
      </c>
      <c r="K98" s="299"/>
    </row>
    <row r="99" spans="2:11" x14ac:dyDescent="0.2">
      <c r="B99" s="80" t="s">
        <v>206</v>
      </c>
      <c r="C99" s="80"/>
      <c r="D99" s="76">
        <f t="shared" ref="D99:J99" si="4">+D20</f>
        <v>0</v>
      </c>
      <c r="E99" s="76">
        <f t="shared" si="4"/>
        <v>1</v>
      </c>
      <c r="F99" s="76">
        <f t="shared" si="4"/>
        <v>2</v>
      </c>
      <c r="G99" s="76">
        <f t="shared" si="4"/>
        <v>0</v>
      </c>
      <c r="H99" s="76">
        <f t="shared" si="4"/>
        <v>1</v>
      </c>
      <c r="I99" s="76">
        <f t="shared" si="4"/>
        <v>13</v>
      </c>
      <c r="J99" s="76">
        <f t="shared" si="4"/>
        <v>0</v>
      </c>
      <c r="K99" s="81">
        <f>SUM(D99:J99)</f>
        <v>17</v>
      </c>
    </row>
    <row r="100" spans="2:11" x14ac:dyDescent="0.2">
      <c r="B100" s="80" t="s">
        <v>208</v>
      </c>
      <c r="C100" s="80"/>
      <c r="D100" s="76">
        <f t="shared" ref="D100:J100" si="5">+D22</f>
        <v>0</v>
      </c>
      <c r="E100" s="76">
        <f t="shared" si="5"/>
        <v>0</v>
      </c>
      <c r="F100" s="76">
        <f t="shared" si="5"/>
        <v>0</v>
      </c>
      <c r="G100" s="76">
        <f t="shared" si="5"/>
        <v>0</v>
      </c>
      <c r="H100" s="76">
        <f t="shared" si="5"/>
        <v>3</v>
      </c>
      <c r="I100" s="76">
        <f t="shared" si="5"/>
        <v>2</v>
      </c>
      <c r="J100" s="76">
        <f t="shared" si="5"/>
        <v>1</v>
      </c>
      <c r="K100" s="125">
        <f>SUM(D100:J100)</f>
        <v>6</v>
      </c>
    </row>
    <row r="101" spans="2:11" x14ac:dyDescent="0.2">
      <c r="B101" s="80" t="s">
        <v>210</v>
      </c>
      <c r="C101" s="80"/>
      <c r="D101" s="76">
        <f t="shared" ref="D101:J101" si="6">+D24+D25+D26+D27</f>
        <v>0</v>
      </c>
      <c r="E101" s="76">
        <f t="shared" si="6"/>
        <v>1</v>
      </c>
      <c r="F101" s="76">
        <f t="shared" si="6"/>
        <v>7</v>
      </c>
      <c r="G101" s="76">
        <f t="shared" si="6"/>
        <v>0</v>
      </c>
      <c r="H101" s="76">
        <f t="shared" si="6"/>
        <v>27</v>
      </c>
      <c r="I101" s="76">
        <f t="shared" si="6"/>
        <v>5</v>
      </c>
      <c r="J101" s="76">
        <f t="shared" si="6"/>
        <v>0</v>
      </c>
      <c r="K101" s="125">
        <f>SUM(D101:J101)</f>
        <v>40</v>
      </c>
    </row>
    <row r="102" spans="2:11" x14ac:dyDescent="0.2">
      <c r="B102" s="80" t="s">
        <v>215</v>
      </c>
      <c r="C102" s="80"/>
      <c r="D102" s="76">
        <f>SUM(D29:D37)</f>
        <v>0</v>
      </c>
      <c r="E102" s="76">
        <f t="shared" ref="E102:J102" si="7">SUM(E29:E37)</f>
        <v>1</v>
      </c>
      <c r="F102" s="76">
        <f t="shared" si="7"/>
        <v>9</v>
      </c>
      <c r="G102" s="76">
        <f t="shared" si="7"/>
        <v>2</v>
      </c>
      <c r="H102" s="76">
        <f t="shared" si="7"/>
        <v>43</v>
      </c>
      <c r="I102" s="76">
        <f t="shared" si="7"/>
        <v>159</v>
      </c>
      <c r="J102" s="76">
        <f t="shared" si="7"/>
        <v>0</v>
      </c>
      <c r="K102" s="125">
        <f>SUM(D102:J102)</f>
        <v>214</v>
      </c>
    </row>
    <row r="103" spans="2:11" x14ac:dyDescent="0.2">
      <c r="B103" s="80" t="s">
        <v>225</v>
      </c>
      <c r="C103" s="80"/>
      <c r="D103" s="76">
        <f>SUM(D39:D84)</f>
        <v>0</v>
      </c>
      <c r="E103" s="76">
        <f t="shared" ref="E103:J103" si="8">SUM(E39:E84)</f>
        <v>0</v>
      </c>
      <c r="F103" s="76">
        <f t="shared" si="8"/>
        <v>67</v>
      </c>
      <c r="G103" s="76">
        <f t="shared" si="8"/>
        <v>0</v>
      </c>
      <c r="H103" s="76">
        <f t="shared" si="8"/>
        <v>428</v>
      </c>
      <c r="I103" s="76">
        <f t="shared" si="8"/>
        <v>313</v>
      </c>
      <c r="J103" s="76">
        <f t="shared" si="8"/>
        <v>0</v>
      </c>
      <c r="K103" s="125">
        <f>SUM(D103:J103)</f>
        <v>808</v>
      </c>
    </row>
    <row r="104" spans="2:11" ht="13.5" thickBot="1" x14ac:dyDescent="0.25"/>
    <row r="105" spans="2:11" ht="16.5" thickBot="1" x14ac:dyDescent="0.25">
      <c r="B105" s="255" t="s">
        <v>271</v>
      </c>
      <c r="C105" s="257"/>
      <c r="D105" s="76">
        <f t="shared" ref="D105:J105" si="9">+D99+D100+D101+D102+D103</f>
        <v>0</v>
      </c>
      <c r="E105" s="76">
        <f t="shared" si="9"/>
        <v>3</v>
      </c>
      <c r="F105" s="76">
        <f t="shared" si="9"/>
        <v>85</v>
      </c>
      <c r="G105" s="76">
        <f t="shared" si="9"/>
        <v>2</v>
      </c>
      <c r="H105" s="76">
        <f t="shared" si="9"/>
        <v>502</v>
      </c>
      <c r="I105" s="76">
        <f t="shared" si="9"/>
        <v>492</v>
      </c>
      <c r="J105" s="76">
        <f t="shared" si="9"/>
        <v>1</v>
      </c>
      <c r="K105" s="15">
        <f>SUM(D105:J105)</f>
        <v>1085</v>
      </c>
    </row>
  </sheetData>
  <mergeCells count="81">
    <mergeCell ref="B82:C82"/>
    <mergeCell ref="B83:C83"/>
    <mergeCell ref="B84:C84"/>
    <mergeCell ref="B76:C76"/>
    <mergeCell ref="B77:C77"/>
    <mergeCell ref="B78:C78"/>
    <mergeCell ref="B80:C80"/>
    <mergeCell ref="B81:C81"/>
    <mergeCell ref="B69:C69"/>
    <mergeCell ref="B71:C71"/>
    <mergeCell ref="B72:C72"/>
    <mergeCell ref="B73:C73"/>
    <mergeCell ref="B75:C75"/>
    <mergeCell ref="B63:C63"/>
    <mergeCell ref="B64:C64"/>
    <mergeCell ref="B65:C65"/>
    <mergeCell ref="B66:C66"/>
    <mergeCell ref="B68:C68"/>
    <mergeCell ref="B56:C56"/>
    <mergeCell ref="B57:C57"/>
    <mergeCell ref="B59:C59"/>
    <mergeCell ref="B60:C60"/>
    <mergeCell ref="B61:C61"/>
    <mergeCell ref="B30:C30"/>
    <mergeCell ref="B31:C31"/>
    <mergeCell ref="B32:C32"/>
    <mergeCell ref="B33:C33"/>
    <mergeCell ref="B40:C40"/>
    <mergeCell ref="B35:C35"/>
    <mergeCell ref="B36:C36"/>
    <mergeCell ref="C14:K14"/>
    <mergeCell ref="B16:C18"/>
    <mergeCell ref="K16:K18"/>
    <mergeCell ref="D16:J17"/>
    <mergeCell ref="C4:H4"/>
    <mergeCell ref="C5:H5"/>
    <mergeCell ref="C6:H6"/>
    <mergeCell ref="C11:K11"/>
    <mergeCell ref="B10:K10"/>
    <mergeCell ref="C12:K12"/>
    <mergeCell ref="C13:K13"/>
    <mergeCell ref="B25:C25"/>
    <mergeCell ref="B26:C26"/>
    <mergeCell ref="B23:K23"/>
    <mergeCell ref="B24:C24"/>
    <mergeCell ref="B19:K19"/>
    <mergeCell ref="B20:C20"/>
    <mergeCell ref="B21:K21"/>
    <mergeCell ref="B22:C22"/>
    <mergeCell ref="B86:C86"/>
    <mergeCell ref="C88:H88"/>
    <mergeCell ref="B37:C37"/>
    <mergeCell ref="B38:K38"/>
    <mergeCell ref="B74:C74"/>
    <mergeCell ref="B67:C67"/>
    <mergeCell ref="B70:C70"/>
    <mergeCell ref="B79:C79"/>
    <mergeCell ref="B41:C41"/>
    <mergeCell ref="B48:C48"/>
    <mergeCell ref="B49:C49"/>
    <mergeCell ref="B50:C50"/>
    <mergeCell ref="B51:C51"/>
    <mergeCell ref="B52:C52"/>
    <mergeCell ref="B53:C53"/>
    <mergeCell ref="B55:C55"/>
    <mergeCell ref="B27:C27"/>
    <mergeCell ref="B28:K28"/>
    <mergeCell ref="B89:F89"/>
    <mergeCell ref="B90:F90"/>
    <mergeCell ref="B105:C105"/>
    <mergeCell ref="B96:C98"/>
    <mergeCell ref="D96:J97"/>
    <mergeCell ref="K96:K98"/>
    <mergeCell ref="B29:C29"/>
    <mergeCell ref="B34:C34"/>
    <mergeCell ref="B91:F91"/>
    <mergeCell ref="B39:C39"/>
    <mergeCell ref="B54:C54"/>
    <mergeCell ref="B58:C58"/>
    <mergeCell ref="B62:C62"/>
    <mergeCell ref="B47:C47"/>
  </mergeCells>
  <phoneticPr fontId="0" type="noConversion"/>
  <pageMargins left="1" right="1" top="1" bottom="1" header="0.5" footer="0.5"/>
  <pageSetup paperSize="9" scale="55" orientation="portrait" r:id="rId1"/>
  <headerFooter alignWithMargins="0">
    <oddHeader>&amp;RPágina &amp;P de &amp;N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37"/>
  <sheetViews>
    <sheetView topLeftCell="A8" workbookViewId="0">
      <selection activeCell="F21" sqref="F21:I21"/>
    </sheetView>
  </sheetViews>
  <sheetFormatPr baseColWidth="10" defaultRowHeight="12.75" x14ac:dyDescent="0.2"/>
  <cols>
    <col min="1" max="1" width="0.7109375" customWidth="1"/>
    <col min="2" max="2" width="4.140625" customWidth="1"/>
    <col min="3" max="3" width="3.42578125" customWidth="1"/>
    <col min="4" max="4" width="14" customWidth="1"/>
    <col min="5" max="5" width="10.85546875" customWidth="1"/>
    <col min="6" max="6" width="14.85546875" customWidth="1"/>
    <col min="7" max="7" width="16.5703125" customWidth="1"/>
    <col min="8" max="8" width="16" customWidth="1"/>
    <col min="9" max="9" width="14.140625" customWidth="1"/>
  </cols>
  <sheetData>
    <row r="7" spans="3:10" x14ac:dyDescent="0.2">
      <c r="C7" s="7"/>
      <c r="D7" s="232" t="s">
        <v>193</v>
      </c>
      <c r="E7" s="232"/>
      <c r="F7" s="232"/>
      <c r="G7" s="232"/>
      <c r="H7" s="232"/>
      <c r="I7" s="7"/>
      <c r="J7" s="7"/>
    </row>
    <row r="8" spans="3:10" x14ac:dyDescent="0.2">
      <c r="C8" s="7"/>
      <c r="D8" s="232" t="s">
        <v>194</v>
      </c>
      <c r="E8" s="232"/>
      <c r="F8" s="232"/>
      <c r="G8" s="232"/>
      <c r="H8" s="232"/>
      <c r="I8" s="7"/>
      <c r="J8" s="7"/>
    </row>
    <row r="9" spans="3:10" x14ac:dyDescent="0.2">
      <c r="C9" s="7"/>
      <c r="D9" s="232" t="s">
        <v>195</v>
      </c>
      <c r="E9" s="232"/>
      <c r="F9" s="232"/>
      <c r="G9" s="232"/>
      <c r="H9" s="232"/>
      <c r="I9" s="7"/>
      <c r="J9" s="7"/>
    </row>
    <row r="10" spans="3:10" x14ac:dyDescent="0.2">
      <c r="C10" s="8"/>
      <c r="D10" s="8"/>
      <c r="E10" s="7"/>
      <c r="F10" s="7"/>
      <c r="G10" s="7"/>
      <c r="H10" s="7"/>
      <c r="I10" s="7"/>
      <c r="J10" s="7"/>
    </row>
    <row r="11" spans="3:10" x14ac:dyDescent="0.2">
      <c r="C11" s="8"/>
      <c r="D11" s="7"/>
      <c r="E11" s="7"/>
      <c r="F11" s="7"/>
      <c r="G11" s="7"/>
      <c r="H11" s="7"/>
      <c r="I11" s="7"/>
      <c r="J11" s="7"/>
    </row>
    <row r="12" spans="3:10" ht="15.75" x14ac:dyDescent="0.2">
      <c r="C12" s="7"/>
      <c r="D12" s="7"/>
      <c r="E12" s="7"/>
      <c r="F12" s="9"/>
      <c r="G12" s="7"/>
      <c r="H12" s="7"/>
      <c r="I12" s="7"/>
      <c r="J12" s="7"/>
    </row>
    <row r="13" spans="3:10" ht="15.75" x14ac:dyDescent="0.25">
      <c r="C13" s="314" t="s">
        <v>286</v>
      </c>
      <c r="D13" s="314"/>
      <c r="E13" s="314"/>
      <c r="F13" s="314"/>
      <c r="G13" s="314"/>
      <c r="H13" s="314"/>
      <c r="I13" s="314"/>
    </row>
    <row r="16" spans="3:10" ht="15.75" x14ac:dyDescent="0.25">
      <c r="C16" s="314" t="s">
        <v>287</v>
      </c>
      <c r="D16" s="314"/>
      <c r="E16" s="314"/>
      <c r="F16" s="314"/>
      <c r="G16" s="314"/>
      <c r="H16" s="314"/>
      <c r="I16" s="314"/>
    </row>
    <row r="17" spans="2:9" ht="13.5" thickBot="1" x14ac:dyDescent="0.25"/>
    <row r="18" spans="2:9" ht="27" customHeight="1" thickBot="1" x14ac:dyDescent="0.25">
      <c r="C18" s="302"/>
      <c r="D18" s="27" t="s">
        <v>288</v>
      </c>
      <c r="E18" s="29" t="s">
        <v>289</v>
      </c>
      <c r="F18" s="303" t="s">
        <v>319</v>
      </c>
      <c r="G18" s="304"/>
      <c r="H18" s="304"/>
      <c r="I18" s="305"/>
    </row>
    <row r="19" spans="2:9" ht="27" customHeight="1" thickBot="1" x14ac:dyDescent="0.25">
      <c r="C19" s="302"/>
      <c r="D19" s="30" t="s">
        <v>317</v>
      </c>
      <c r="E19" s="31" t="s">
        <v>289</v>
      </c>
      <c r="F19" s="113" t="s">
        <v>324</v>
      </c>
      <c r="G19" s="114"/>
      <c r="H19" s="114"/>
      <c r="I19" s="115"/>
    </row>
    <row r="20" spans="2:9" ht="27" customHeight="1" thickBot="1" x14ac:dyDescent="0.25">
      <c r="C20" s="302"/>
      <c r="D20" s="27" t="s">
        <v>318</v>
      </c>
      <c r="E20" s="31" t="s">
        <v>289</v>
      </c>
      <c r="F20" s="303" t="s">
        <v>194</v>
      </c>
      <c r="G20" s="304"/>
      <c r="H20" s="304"/>
      <c r="I20" s="305"/>
    </row>
    <row r="21" spans="2:9" ht="27" customHeight="1" thickBot="1" x14ac:dyDescent="0.25">
      <c r="B21" s="79"/>
      <c r="C21" s="302"/>
      <c r="D21" s="27" t="s">
        <v>328</v>
      </c>
      <c r="E21" s="31" t="s">
        <v>289</v>
      </c>
      <c r="F21" s="303" t="s">
        <v>305</v>
      </c>
      <c r="G21" s="304"/>
      <c r="H21" s="304"/>
      <c r="I21" s="305"/>
    </row>
    <row r="22" spans="2:9" ht="21.75" customHeight="1" x14ac:dyDescent="0.2">
      <c r="D22" s="308" t="s">
        <v>290</v>
      </c>
      <c r="E22" s="309"/>
      <c r="F22" s="309"/>
      <c r="G22" s="309"/>
      <c r="H22" s="309"/>
      <c r="I22" s="310"/>
    </row>
    <row r="23" spans="2:9" ht="21.75" customHeight="1" thickBot="1" x14ac:dyDescent="0.25">
      <c r="D23" s="311" t="s">
        <v>291</v>
      </c>
      <c r="E23" s="312"/>
      <c r="F23" s="312"/>
      <c r="G23" s="312"/>
      <c r="H23" s="312"/>
      <c r="I23" s="313"/>
    </row>
    <row r="24" spans="2:9" ht="21.75" customHeight="1" thickBot="1" x14ac:dyDescent="0.25">
      <c r="D24" s="32" t="s">
        <v>292</v>
      </c>
      <c r="E24" s="33" t="s">
        <v>293</v>
      </c>
      <c r="F24" s="33" t="s">
        <v>189</v>
      </c>
      <c r="G24" s="33" t="s">
        <v>188</v>
      </c>
      <c r="H24" s="33" t="s">
        <v>190</v>
      </c>
      <c r="I24" s="33" t="s">
        <v>191</v>
      </c>
    </row>
    <row r="25" spans="2:9" ht="21.75" customHeight="1" thickBot="1" x14ac:dyDescent="0.25">
      <c r="C25" s="34"/>
      <c r="D25" s="23">
        <v>0</v>
      </c>
      <c r="E25" s="33">
        <v>0</v>
      </c>
      <c r="F25" s="35">
        <v>0</v>
      </c>
      <c r="G25" s="23">
        <v>0</v>
      </c>
      <c r="H25" s="35">
        <f>12+9+9+12+14+18</f>
        <v>74</v>
      </c>
      <c r="I25" s="23">
        <v>0</v>
      </c>
    </row>
    <row r="26" spans="2:9" ht="21.75" customHeight="1" thickBot="1" x14ac:dyDescent="0.25">
      <c r="D26" s="315"/>
      <c r="E26" s="315"/>
      <c r="F26" s="315"/>
      <c r="G26" s="35"/>
      <c r="H26" s="35"/>
      <c r="I26" s="35"/>
    </row>
    <row r="27" spans="2:9" ht="21.75" customHeight="1" thickBot="1" x14ac:dyDescent="0.25">
      <c r="D27" s="316" t="s">
        <v>294</v>
      </c>
      <c r="E27" s="315"/>
      <c r="F27" s="315"/>
      <c r="G27" s="315"/>
      <c r="H27" s="317"/>
      <c r="I27" s="55">
        <f>D25+E25+F25+G25+H25+I25</f>
        <v>74</v>
      </c>
    </row>
    <row r="31" spans="2:9" x14ac:dyDescent="0.2">
      <c r="D31" s="306"/>
      <c r="E31" s="306"/>
      <c r="F31" s="306"/>
      <c r="G31" s="306"/>
      <c r="H31" s="306"/>
      <c r="I31" s="306"/>
    </row>
    <row r="32" spans="2:9" x14ac:dyDescent="0.2">
      <c r="D32" s="306"/>
      <c r="E32" s="306"/>
      <c r="F32" s="306"/>
      <c r="G32" s="306"/>
      <c r="H32" s="306"/>
      <c r="I32" s="306"/>
    </row>
    <row r="33" spans="4:9" ht="15.75" x14ac:dyDescent="0.25">
      <c r="D33" s="36"/>
      <c r="E33" s="36"/>
      <c r="F33" s="36"/>
      <c r="G33" s="36"/>
      <c r="H33" s="36"/>
      <c r="I33" s="36"/>
    </row>
    <row r="34" spans="4:9" x14ac:dyDescent="0.2">
      <c r="D34" s="307"/>
      <c r="E34" s="307"/>
      <c r="F34" s="307"/>
      <c r="G34" s="307"/>
      <c r="H34" s="307"/>
      <c r="I34" s="307"/>
    </row>
    <row r="35" spans="4:9" x14ac:dyDescent="0.2">
      <c r="D35" s="307"/>
      <c r="E35" s="307"/>
      <c r="F35" s="307"/>
      <c r="G35" s="307"/>
      <c r="H35" s="307"/>
      <c r="I35" s="307"/>
    </row>
    <row r="36" spans="4:9" x14ac:dyDescent="0.2">
      <c r="D36" s="307"/>
      <c r="E36" s="307"/>
      <c r="F36" s="307"/>
      <c r="G36" s="307"/>
      <c r="H36" s="307"/>
      <c r="I36" s="307"/>
    </row>
    <row r="37" spans="4:9" x14ac:dyDescent="0.2">
      <c r="D37" s="37"/>
      <c r="E37" s="38"/>
      <c r="F37" s="38"/>
      <c r="G37" s="38"/>
      <c r="H37" s="38"/>
      <c r="I37" s="38"/>
    </row>
  </sheetData>
  <mergeCells count="17">
    <mergeCell ref="D35:I35"/>
    <mergeCell ref="D36:I36"/>
    <mergeCell ref="D7:H7"/>
    <mergeCell ref="D8:H8"/>
    <mergeCell ref="D9:H9"/>
    <mergeCell ref="C13:I13"/>
    <mergeCell ref="C16:I16"/>
    <mergeCell ref="C18:C21"/>
    <mergeCell ref="F18:I18"/>
    <mergeCell ref="F21:I21"/>
    <mergeCell ref="D31:I32"/>
    <mergeCell ref="D34:I34"/>
    <mergeCell ref="D22:I22"/>
    <mergeCell ref="D23:I23"/>
    <mergeCell ref="D26:F26"/>
    <mergeCell ref="D27:H27"/>
    <mergeCell ref="F20:I20"/>
  </mergeCells>
  <phoneticPr fontId="11" type="noConversion"/>
  <printOptions horizontalCentered="1"/>
  <pageMargins left="0.39" right="0.74803149606299213" top="0.98425196850393704" bottom="0.98425196850393704" header="0.28000000000000003" footer="0"/>
  <pageSetup paperSize="9" scale="95" orientation="portrait" r:id="rId1"/>
  <headerFooter alignWithMargins="0">
    <oddHeader>&amp;RPágina &amp;P de &amp;N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193"/>
  <sheetViews>
    <sheetView topLeftCell="B34" zoomScaleNormal="75" zoomScalePageLayoutView="75" workbookViewId="0">
      <selection activeCell="E57" sqref="E57"/>
    </sheetView>
  </sheetViews>
  <sheetFormatPr baseColWidth="10" defaultRowHeight="12.75" x14ac:dyDescent="0.2"/>
  <cols>
    <col min="2" max="2" width="16.7109375" customWidth="1"/>
    <col min="3" max="3" width="33.5703125" customWidth="1"/>
    <col min="4" max="4" width="35.140625" customWidth="1"/>
    <col min="5" max="5" width="34.140625" customWidth="1"/>
  </cols>
  <sheetData>
    <row r="2" spans="3:5" ht="10.5" customHeight="1" x14ac:dyDescent="0.2"/>
    <row r="3" spans="3:5" x14ac:dyDescent="0.2">
      <c r="C3" s="41"/>
      <c r="D3" s="2" t="s">
        <v>277</v>
      </c>
      <c r="E3" s="42"/>
    </row>
    <row r="4" spans="3:5" x14ac:dyDescent="0.2">
      <c r="C4" s="43"/>
      <c r="D4" s="2" t="s">
        <v>194</v>
      </c>
      <c r="E4" s="42"/>
    </row>
    <row r="5" spans="3:5" x14ac:dyDescent="0.2">
      <c r="C5" s="44"/>
      <c r="D5" s="2" t="s">
        <v>278</v>
      </c>
      <c r="E5" s="42"/>
    </row>
    <row r="6" spans="3:5" x14ac:dyDescent="0.2">
      <c r="C6" s="44"/>
      <c r="D6" s="3"/>
      <c r="E6" s="42"/>
    </row>
    <row r="7" spans="3:5" x14ac:dyDescent="0.2">
      <c r="C7" s="3"/>
      <c r="D7" s="2" t="s">
        <v>279</v>
      </c>
      <c r="E7" s="3"/>
    </row>
    <row r="8" spans="3:5" x14ac:dyDescent="0.2">
      <c r="C8" s="328" t="s">
        <v>301</v>
      </c>
      <c r="D8" s="328"/>
      <c r="E8" s="328"/>
    </row>
    <row r="9" spans="3:5" ht="9" customHeight="1" thickBot="1" x14ac:dyDescent="0.25">
      <c r="C9" s="3"/>
      <c r="D9" s="3"/>
      <c r="E9" s="3"/>
    </row>
    <row r="10" spans="3:5" ht="16.5" customHeight="1" x14ac:dyDescent="0.2">
      <c r="C10" s="59" t="s">
        <v>280</v>
      </c>
      <c r="D10" s="327" t="s">
        <v>319</v>
      </c>
      <c r="E10" s="327"/>
    </row>
    <row r="11" spans="3:5" ht="28.5" customHeight="1" x14ac:dyDescent="0.2">
      <c r="C11" s="118" t="s">
        <v>325</v>
      </c>
      <c r="D11" s="112" t="s">
        <v>324</v>
      </c>
      <c r="E11" s="112"/>
    </row>
    <row r="12" spans="3:5" ht="16.5" customHeight="1" x14ac:dyDescent="0.2">
      <c r="C12" s="60" t="s">
        <v>322</v>
      </c>
      <c r="D12" s="327" t="s">
        <v>281</v>
      </c>
      <c r="E12" s="327"/>
    </row>
    <row r="13" spans="3:5" ht="16.5" customHeight="1" x14ac:dyDescent="0.2">
      <c r="C13" s="60" t="s">
        <v>327</v>
      </c>
      <c r="D13" s="327" t="s">
        <v>305</v>
      </c>
      <c r="E13" s="327"/>
    </row>
    <row r="14" spans="3:5" ht="7.5" customHeight="1" x14ac:dyDescent="0.2">
      <c r="C14" s="46"/>
      <c r="D14" s="47"/>
      <c r="E14" s="47"/>
    </row>
    <row r="15" spans="3:5" x14ac:dyDescent="0.2">
      <c r="C15" s="329" t="s">
        <v>282</v>
      </c>
      <c r="D15" s="329"/>
      <c r="E15" s="48" t="s">
        <v>283</v>
      </c>
    </row>
    <row r="16" spans="3:5" x14ac:dyDescent="0.2">
      <c r="C16" s="326" t="s">
        <v>206</v>
      </c>
      <c r="D16" s="326"/>
      <c r="E16" s="326"/>
    </row>
    <row r="17" spans="3:8" ht="15" x14ac:dyDescent="0.2">
      <c r="C17" s="292" t="s">
        <v>207</v>
      </c>
      <c r="D17" s="292"/>
      <c r="E17" s="204">
        <v>2</v>
      </c>
      <c r="F17" s="26"/>
      <c r="G17" s="26"/>
      <c r="H17" s="26"/>
    </row>
    <row r="18" spans="3:8" ht="15" x14ac:dyDescent="0.2">
      <c r="C18" s="144" t="s">
        <v>208</v>
      </c>
      <c r="D18" s="145"/>
      <c r="E18" s="205"/>
      <c r="F18" s="26"/>
      <c r="G18" s="26"/>
      <c r="H18" s="26"/>
    </row>
    <row r="19" spans="3:8" ht="15" x14ac:dyDescent="0.2">
      <c r="C19" s="320" t="s">
        <v>209</v>
      </c>
      <c r="D19" s="286"/>
      <c r="E19" s="204">
        <v>2</v>
      </c>
    </row>
    <row r="20" spans="3:8" ht="15" x14ac:dyDescent="0.2">
      <c r="C20" s="144" t="s">
        <v>210</v>
      </c>
      <c r="D20" s="146"/>
      <c r="E20" s="205"/>
    </row>
    <row r="21" spans="3:8" ht="15" x14ac:dyDescent="0.2">
      <c r="C21" s="321" t="s">
        <v>211</v>
      </c>
      <c r="D21" s="290"/>
      <c r="E21" s="204">
        <v>5</v>
      </c>
    </row>
    <row r="22" spans="3:8" ht="15" x14ac:dyDescent="0.2">
      <c r="C22" s="318" t="s">
        <v>212</v>
      </c>
      <c r="D22" s="288"/>
      <c r="E22" s="204">
        <v>2</v>
      </c>
    </row>
    <row r="23" spans="3:8" ht="15" x14ac:dyDescent="0.2">
      <c r="C23" s="321" t="s">
        <v>284</v>
      </c>
      <c r="D23" s="290"/>
      <c r="E23" s="204">
        <v>1</v>
      </c>
    </row>
    <row r="24" spans="3:8" ht="15" x14ac:dyDescent="0.2">
      <c r="C24" s="318" t="s">
        <v>214</v>
      </c>
      <c r="D24" s="319"/>
      <c r="E24" s="204">
        <v>1</v>
      </c>
    </row>
    <row r="25" spans="3:8" ht="15" x14ac:dyDescent="0.2">
      <c r="C25" s="144" t="s">
        <v>215</v>
      </c>
      <c r="D25" s="147"/>
      <c r="E25" s="205"/>
    </row>
    <row r="26" spans="3:8" ht="15" x14ac:dyDescent="0.2">
      <c r="C26" s="318" t="s">
        <v>531</v>
      </c>
      <c r="D26" s="319"/>
      <c r="E26" s="204">
        <v>0</v>
      </c>
    </row>
    <row r="27" spans="3:8" ht="15" x14ac:dyDescent="0.2">
      <c r="C27" s="320" t="s">
        <v>217</v>
      </c>
      <c r="D27" s="286"/>
      <c r="E27" s="204">
        <v>4</v>
      </c>
    </row>
    <row r="28" spans="3:8" ht="15" x14ac:dyDescent="0.2">
      <c r="C28" s="318" t="s">
        <v>218</v>
      </c>
      <c r="D28" s="288"/>
      <c r="E28" s="204">
        <v>9</v>
      </c>
    </row>
    <row r="29" spans="3:8" ht="15" x14ac:dyDescent="0.2">
      <c r="C29" s="318" t="s">
        <v>219</v>
      </c>
      <c r="D29" s="288"/>
      <c r="E29" s="204">
        <v>12</v>
      </c>
    </row>
    <row r="30" spans="3:8" ht="15" x14ac:dyDescent="0.2">
      <c r="C30" s="321" t="s">
        <v>220</v>
      </c>
      <c r="D30" s="290"/>
      <c r="E30" s="204">
        <v>21</v>
      </c>
    </row>
    <row r="31" spans="3:8" ht="15" x14ac:dyDescent="0.2">
      <c r="C31" s="321" t="s">
        <v>221</v>
      </c>
      <c r="D31" s="290"/>
      <c r="E31" s="204">
        <v>5</v>
      </c>
    </row>
    <row r="32" spans="3:8" ht="15" x14ac:dyDescent="0.2">
      <c r="C32" s="318" t="s">
        <v>222</v>
      </c>
      <c r="D32" s="288"/>
      <c r="E32" s="204">
        <v>22</v>
      </c>
    </row>
    <row r="33" spans="3:5" ht="15" x14ac:dyDescent="0.2">
      <c r="C33" s="318" t="s">
        <v>223</v>
      </c>
      <c r="D33" s="288"/>
      <c r="E33" s="204">
        <v>1</v>
      </c>
    </row>
    <row r="34" spans="3:5" ht="15" x14ac:dyDescent="0.2">
      <c r="C34" s="318" t="s">
        <v>224</v>
      </c>
      <c r="D34" s="288"/>
      <c r="E34" s="204">
        <v>10</v>
      </c>
    </row>
    <row r="35" spans="3:5" ht="15" x14ac:dyDescent="0.2">
      <c r="C35" s="144" t="s">
        <v>225</v>
      </c>
      <c r="D35" s="145"/>
      <c r="E35" s="206"/>
    </row>
    <row r="36" spans="3:5" ht="15" x14ac:dyDescent="0.2">
      <c r="C36" s="324" t="s">
        <v>226</v>
      </c>
      <c r="D36" s="325"/>
      <c r="E36" s="204">
        <v>1</v>
      </c>
    </row>
    <row r="37" spans="3:5" ht="15" x14ac:dyDescent="0.2">
      <c r="C37" s="285" t="s">
        <v>295</v>
      </c>
      <c r="D37" s="286"/>
      <c r="E37" s="204">
        <v>12</v>
      </c>
    </row>
    <row r="38" spans="3:5" ht="15" x14ac:dyDescent="0.2">
      <c r="C38" s="321" t="s">
        <v>285</v>
      </c>
      <c r="D38" s="290"/>
      <c r="E38" s="204">
        <v>0</v>
      </c>
    </row>
    <row r="39" spans="3:5" ht="15" x14ac:dyDescent="0.2">
      <c r="C39" s="148" t="s">
        <v>228</v>
      </c>
      <c r="D39" s="145"/>
      <c r="E39" s="204">
        <v>1</v>
      </c>
    </row>
    <row r="40" spans="3:5" ht="15" x14ac:dyDescent="0.2">
      <c r="C40" s="148" t="s">
        <v>229</v>
      </c>
      <c r="D40" s="145"/>
      <c r="E40" s="204">
        <v>1</v>
      </c>
    </row>
    <row r="41" spans="3:5" ht="15" x14ac:dyDescent="0.2">
      <c r="C41" s="148" t="s">
        <v>230</v>
      </c>
      <c r="D41" s="145"/>
      <c r="E41" s="204">
        <v>0</v>
      </c>
    </row>
    <row r="42" spans="3:5" ht="15" x14ac:dyDescent="0.2">
      <c r="C42" s="148" t="s">
        <v>231</v>
      </c>
      <c r="D42" s="145"/>
      <c r="E42" s="204">
        <v>4</v>
      </c>
    </row>
    <row r="43" spans="3:5" ht="15" x14ac:dyDescent="0.2">
      <c r="C43" s="148" t="s">
        <v>232</v>
      </c>
      <c r="D43" s="145"/>
      <c r="E43" s="204">
        <v>15</v>
      </c>
    </row>
    <row r="44" spans="3:5" ht="15" x14ac:dyDescent="0.2">
      <c r="C44" s="144" t="s">
        <v>233</v>
      </c>
      <c r="D44" s="145"/>
      <c r="E44" s="204">
        <v>1</v>
      </c>
    </row>
    <row r="45" spans="3:5" ht="15" x14ac:dyDescent="0.2">
      <c r="C45" s="292" t="s">
        <v>234</v>
      </c>
      <c r="D45" s="292"/>
      <c r="E45" s="204">
        <v>4</v>
      </c>
    </row>
    <row r="46" spans="3:5" ht="15" x14ac:dyDescent="0.2">
      <c r="C46" s="292" t="s">
        <v>235</v>
      </c>
      <c r="D46" s="292"/>
      <c r="E46" s="204">
        <v>3</v>
      </c>
    </row>
    <row r="47" spans="3:5" ht="15" x14ac:dyDescent="0.2">
      <c r="C47" s="292" t="s">
        <v>236</v>
      </c>
      <c r="D47" s="293"/>
      <c r="E47" s="204">
        <v>0</v>
      </c>
    </row>
    <row r="48" spans="3:5" ht="15" x14ac:dyDescent="0.2">
      <c r="C48" s="292" t="s">
        <v>237</v>
      </c>
      <c r="D48" s="293"/>
      <c r="E48" s="204">
        <v>4</v>
      </c>
    </row>
    <row r="49" spans="3:5" ht="15" x14ac:dyDescent="0.2">
      <c r="C49" s="295" t="s">
        <v>238</v>
      </c>
      <c r="D49" s="295"/>
      <c r="E49" s="204">
        <v>4</v>
      </c>
    </row>
    <row r="50" spans="3:5" ht="15" x14ac:dyDescent="0.2">
      <c r="C50" s="292" t="s">
        <v>239</v>
      </c>
      <c r="D50" s="292"/>
      <c r="E50" s="204">
        <v>5</v>
      </c>
    </row>
    <row r="51" spans="3:5" ht="15" x14ac:dyDescent="0.2">
      <c r="C51" s="323" t="s">
        <v>240</v>
      </c>
      <c r="D51" s="323"/>
      <c r="E51" s="204">
        <v>0</v>
      </c>
    </row>
    <row r="52" spans="3:5" ht="15" x14ac:dyDescent="0.2">
      <c r="C52" s="292" t="s">
        <v>241</v>
      </c>
      <c r="D52" s="292"/>
      <c r="E52" s="204">
        <v>1</v>
      </c>
    </row>
    <row r="53" spans="3:5" ht="15" x14ac:dyDescent="0.2">
      <c r="C53" s="295" t="s">
        <v>242</v>
      </c>
      <c r="D53" s="295"/>
      <c r="E53" s="204">
        <v>3</v>
      </c>
    </row>
    <row r="54" spans="3:5" ht="15" x14ac:dyDescent="0.2">
      <c r="C54" s="292" t="s">
        <v>243</v>
      </c>
      <c r="D54" s="292"/>
      <c r="E54" s="204">
        <v>3</v>
      </c>
    </row>
    <row r="55" spans="3:5" ht="15" x14ac:dyDescent="0.2">
      <c r="C55" s="322" t="s">
        <v>244</v>
      </c>
      <c r="D55" s="322"/>
      <c r="E55" s="204">
        <v>0</v>
      </c>
    </row>
    <row r="56" spans="3:5" ht="15" x14ac:dyDescent="0.2">
      <c r="C56" s="292" t="s">
        <v>245</v>
      </c>
      <c r="D56" s="292"/>
      <c r="E56" s="204">
        <v>6</v>
      </c>
    </row>
    <row r="57" spans="3:5" ht="15" x14ac:dyDescent="0.2">
      <c r="C57" s="292" t="s">
        <v>246</v>
      </c>
      <c r="D57" s="292"/>
      <c r="E57" s="204">
        <v>0</v>
      </c>
    </row>
    <row r="58" spans="3:5" ht="15" x14ac:dyDescent="0.2">
      <c r="C58" s="292" t="s">
        <v>247</v>
      </c>
      <c r="D58" s="292"/>
      <c r="E58" s="204">
        <v>0</v>
      </c>
    </row>
    <row r="59" spans="3:5" ht="15" x14ac:dyDescent="0.2">
      <c r="C59" s="322" t="s">
        <v>248</v>
      </c>
      <c r="D59" s="322"/>
      <c r="E59" s="204">
        <v>1</v>
      </c>
    </row>
    <row r="60" spans="3:5" ht="15" x14ac:dyDescent="0.2">
      <c r="C60" s="292" t="s">
        <v>249</v>
      </c>
      <c r="D60" s="292"/>
      <c r="E60" s="204">
        <v>2</v>
      </c>
    </row>
    <row r="61" spans="3:5" ht="15" x14ac:dyDescent="0.2">
      <c r="C61" s="295" t="s">
        <v>250</v>
      </c>
      <c r="D61" s="295"/>
      <c r="E61" s="204">
        <v>7</v>
      </c>
    </row>
    <row r="62" spans="3:5" ht="15" x14ac:dyDescent="0.2">
      <c r="C62" s="295" t="s">
        <v>251</v>
      </c>
      <c r="D62" s="295"/>
      <c r="E62" s="204">
        <v>1</v>
      </c>
    </row>
    <row r="63" spans="3:5" ht="15" x14ac:dyDescent="0.2">
      <c r="C63" s="295" t="s">
        <v>252</v>
      </c>
      <c r="D63" s="295"/>
      <c r="E63" s="204">
        <v>5</v>
      </c>
    </row>
    <row r="64" spans="3:5" ht="15" x14ac:dyDescent="0.2">
      <c r="C64" s="322" t="s">
        <v>599</v>
      </c>
      <c r="D64" s="322"/>
      <c r="E64" s="204">
        <f>0</f>
        <v>0</v>
      </c>
    </row>
    <row r="65" spans="3:5" ht="15" x14ac:dyDescent="0.2">
      <c r="C65" s="295" t="s">
        <v>254</v>
      </c>
      <c r="D65" s="295"/>
      <c r="E65" s="204">
        <v>5</v>
      </c>
    </row>
    <row r="66" spans="3:5" ht="15" x14ac:dyDescent="0.2">
      <c r="C66" s="292" t="s">
        <v>255</v>
      </c>
      <c r="D66" s="292"/>
      <c r="E66" s="204">
        <v>3</v>
      </c>
    </row>
    <row r="67" spans="3:5" ht="15" x14ac:dyDescent="0.2">
      <c r="C67" s="322" t="s">
        <v>256</v>
      </c>
      <c r="D67" s="322"/>
      <c r="E67" s="204">
        <v>0</v>
      </c>
    </row>
    <row r="68" spans="3:5" ht="15" x14ac:dyDescent="0.2">
      <c r="C68" s="292" t="s">
        <v>257</v>
      </c>
      <c r="D68" s="292"/>
      <c r="E68" s="204">
        <v>25</v>
      </c>
    </row>
    <row r="69" spans="3:5" ht="15" x14ac:dyDescent="0.2">
      <c r="C69" s="292" t="s">
        <v>258</v>
      </c>
      <c r="D69" s="292"/>
      <c r="E69" s="204">
        <v>7</v>
      </c>
    </row>
    <row r="70" spans="3:5" ht="15" x14ac:dyDescent="0.2">
      <c r="C70" s="292" t="s">
        <v>259</v>
      </c>
      <c r="D70" s="292"/>
      <c r="E70" s="204">
        <v>2</v>
      </c>
    </row>
    <row r="71" spans="3:5" ht="15" x14ac:dyDescent="0.2">
      <c r="C71" s="322" t="s">
        <v>260</v>
      </c>
      <c r="D71" s="322"/>
      <c r="E71" s="204">
        <v>0</v>
      </c>
    </row>
    <row r="72" spans="3:5" ht="15" x14ac:dyDescent="0.2">
      <c r="C72" s="292" t="s">
        <v>261</v>
      </c>
      <c r="D72" s="292"/>
      <c r="E72" s="204">
        <v>1</v>
      </c>
    </row>
    <row r="73" spans="3:5" ht="15" x14ac:dyDescent="0.2">
      <c r="C73" s="292" t="s">
        <v>262</v>
      </c>
      <c r="D73" s="292"/>
      <c r="E73" s="204">
        <v>6</v>
      </c>
    </row>
    <row r="74" spans="3:5" ht="15" x14ac:dyDescent="0.2">
      <c r="C74" s="292" t="s">
        <v>263</v>
      </c>
      <c r="D74" s="292"/>
      <c r="E74" s="204">
        <v>10</v>
      </c>
    </row>
    <row r="75" spans="3:5" ht="15" x14ac:dyDescent="0.2">
      <c r="C75" s="292" t="s">
        <v>264</v>
      </c>
      <c r="D75" s="292"/>
      <c r="E75" s="204">
        <v>30</v>
      </c>
    </row>
    <row r="76" spans="3:5" ht="15" x14ac:dyDescent="0.2">
      <c r="C76" s="322" t="s">
        <v>600</v>
      </c>
      <c r="D76" s="322"/>
      <c r="E76" s="204">
        <v>0</v>
      </c>
    </row>
    <row r="77" spans="3:5" ht="15" x14ac:dyDescent="0.2">
      <c r="C77" s="295" t="s">
        <v>602</v>
      </c>
      <c r="D77" s="295"/>
      <c r="E77" s="204">
        <v>64</v>
      </c>
    </row>
    <row r="78" spans="3:5" ht="15" x14ac:dyDescent="0.2">
      <c r="C78" s="295" t="s">
        <v>601</v>
      </c>
      <c r="D78" s="295"/>
      <c r="E78" s="204">
        <v>16</v>
      </c>
    </row>
    <row r="79" spans="3:5" ht="15" x14ac:dyDescent="0.2">
      <c r="C79" s="295" t="s">
        <v>603</v>
      </c>
      <c r="D79" s="295"/>
      <c r="E79" s="204">
        <v>33</v>
      </c>
    </row>
    <row r="80" spans="3:5" ht="15" x14ac:dyDescent="0.2">
      <c r="C80" s="295" t="s">
        <v>604</v>
      </c>
      <c r="D80" s="295"/>
      <c r="E80" s="204">
        <v>33</v>
      </c>
    </row>
    <row r="81" spans="3:5" ht="15" x14ac:dyDescent="0.2">
      <c r="C81" s="295" t="s">
        <v>605</v>
      </c>
      <c r="D81" s="295"/>
      <c r="E81" s="204">
        <v>67</v>
      </c>
    </row>
    <row r="82" spans="3:5" ht="15.75" x14ac:dyDescent="0.25">
      <c r="C82" s="132"/>
      <c r="D82" s="45" t="s">
        <v>187</v>
      </c>
      <c r="E82" s="207">
        <f>SUM(E17:E81)</f>
        <v>483</v>
      </c>
    </row>
    <row r="83" spans="3:5" x14ac:dyDescent="0.2">
      <c r="C83" s="40"/>
      <c r="D83" s="40"/>
      <c r="E83" s="40"/>
    </row>
    <row r="84" spans="3:5" x14ac:dyDescent="0.2">
      <c r="C84" s="40"/>
      <c r="D84" s="40"/>
      <c r="E84" s="40"/>
    </row>
    <row r="85" spans="3:5" x14ac:dyDescent="0.2">
      <c r="C85" s="40"/>
      <c r="D85" s="40"/>
      <c r="E85" s="40"/>
    </row>
    <row r="86" spans="3:5" x14ac:dyDescent="0.2">
      <c r="C86" s="40"/>
      <c r="D86" s="40"/>
      <c r="E86" s="40"/>
    </row>
    <row r="87" spans="3:5" x14ac:dyDescent="0.2">
      <c r="C87" s="40"/>
      <c r="D87" s="40"/>
      <c r="E87" s="40"/>
    </row>
    <row r="88" spans="3:5" x14ac:dyDescent="0.2">
      <c r="C88" s="40"/>
      <c r="D88" s="40"/>
      <c r="E88" s="40"/>
    </row>
    <row r="89" spans="3:5" x14ac:dyDescent="0.2">
      <c r="C89" s="40"/>
      <c r="D89" s="40"/>
      <c r="E89" s="40"/>
    </row>
    <row r="90" spans="3:5" x14ac:dyDescent="0.2">
      <c r="C90" s="40"/>
      <c r="D90" s="40"/>
      <c r="E90" s="40"/>
    </row>
    <row r="91" spans="3:5" x14ac:dyDescent="0.2">
      <c r="C91" s="40"/>
      <c r="D91" s="40"/>
      <c r="E91" s="40"/>
    </row>
    <row r="92" spans="3:5" x14ac:dyDescent="0.2">
      <c r="C92" s="40"/>
      <c r="D92" s="40"/>
      <c r="E92" s="40"/>
    </row>
    <row r="93" spans="3:5" x14ac:dyDescent="0.2">
      <c r="C93" s="40"/>
      <c r="D93" s="40"/>
      <c r="E93" s="40"/>
    </row>
    <row r="94" spans="3:5" x14ac:dyDescent="0.2">
      <c r="C94" s="40"/>
      <c r="D94" s="40"/>
      <c r="E94" s="40"/>
    </row>
    <row r="95" spans="3:5" x14ac:dyDescent="0.2">
      <c r="C95" s="40"/>
      <c r="D95" s="40"/>
      <c r="E95" s="40"/>
    </row>
    <row r="96" spans="3:5" x14ac:dyDescent="0.2">
      <c r="C96" s="40"/>
      <c r="D96" s="40"/>
      <c r="E96" s="40"/>
    </row>
    <row r="97" spans="3:5" x14ac:dyDescent="0.2">
      <c r="C97" s="40"/>
      <c r="D97" s="40"/>
      <c r="E97" s="40"/>
    </row>
    <row r="98" spans="3:5" x14ac:dyDescent="0.2">
      <c r="C98" s="40"/>
      <c r="D98" s="40"/>
      <c r="E98" s="40"/>
    </row>
    <row r="99" spans="3:5" x14ac:dyDescent="0.2">
      <c r="C99" s="40"/>
      <c r="D99" s="40"/>
      <c r="E99" s="40"/>
    </row>
    <row r="100" spans="3:5" x14ac:dyDescent="0.2">
      <c r="C100" s="40"/>
      <c r="D100" s="40"/>
      <c r="E100" s="40"/>
    </row>
    <row r="101" spans="3:5" x14ac:dyDescent="0.2">
      <c r="C101" s="40"/>
      <c r="D101" s="40"/>
      <c r="E101" s="40"/>
    </row>
    <row r="102" spans="3:5" x14ac:dyDescent="0.2">
      <c r="C102" s="40"/>
      <c r="D102" s="40"/>
      <c r="E102" s="40"/>
    </row>
    <row r="103" spans="3:5" x14ac:dyDescent="0.2">
      <c r="C103" s="40"/>
      <c r="D103" s="40"/>
      <c r="E103" s="40"/>
    </row>
    <row r="104" spans="3:5" x14ac:dyDescent="0.2">
      <c r="C104" s="40"/>
      <c r="D104" s="40"/>
      <c r="E104" s="40"/>
    </row>
    <row r="105" spans="3:5" x14ac:dyDescent="0.2">
      <c r="C105" s="40"/>
      <c r="D105" s="40"/>
      <c r="E105" s="40"/>
    </row>
    <row r="106" spans="3:5" x14ac:dyDescent="0.2">
      <c r="C106" s="40"/>
      <c r="D106" s="40"/>
      <c r="E106" s="40"/>
    </row>
    <row r="107" spans="3:5" x14ac:dyDescent="0.2">
      <c r="C107" s="40"/>
      <c r="D107" s="40"/>
      <c r="E107" s="40"/>
    </row>
    <row r="108" spans="3:5" x14ac:dyDescent="0.2">
      <c r="C108" s="40"/>
      <c r="D108" s="40"/>
      <c r="E108" s="40"/>
    </row>
    <row r="109" spans="3:5" x14ac:dyDescent="0.2">
      <c r="C109" s="40"/>
      <c r="D109" s="40"/>
      <c r="E109" s="40"/>
    </row>
    <row r="110" spans="3:5" x14ac:dyDescent="0.2">
      <c r="C110" s="40"/>
      <c r="D110" s="40"/>
      <c r="E110" s="40"/>
    </row>
    <row r="111" spans="3:5" x14ac:dyDescent="0.2">
      <c r="C111" s="40"/>
      <c r="D111" s="40"/>
      <c r="E111" s="40"/>
    </row>
    <row r="112" spans="3:5" x14ac:dyDescent="0.2">
      <c r="C112" s="40"/>
      <c r="D112" s="40"/>
      <c r="E112" s="40"/>
    </row>
    <row r="113" spans="3:5" x14ac:dyDescent="0.2">
      <c r="C113" s="40"/>
      <c r="D113" s="40"/>
      <c r="E113" s="40"/>
    </row>
    <row r="114" spans="3:5" x14ac:dyDescent="0.2">
      <c r="C114" s="40"/>
      <c r="D114" s="40"/>
      <c r="E114" s="40"/>
    </row>
    <row r="115" spans="3:5" x14ac:dyDescent="0.2">
      <c r="C115" s="40"/>
      <c r="D115" s="40"/>
      <c r="E115" s="40"/>
    </row>
    <row r="116" spans="3:5" x14ac:dyDescent="0.2">
      <c r="C116" s="40"/>
      <c r="D116" s="40"/>
      <c r="E116" s="40"/>
    </row>
    <row r="117" spans="3:5" x14ac:dyDescent="0.2">
      <c r="C117" s="40"/>
      <c r="D117" s="40"/>
      <c r="E117" s="40"/>
    </row>
    <row r="118" spans="3:5" x14ac:dyDescent="0.2">
      <c r="C118" s="40"/>
      <c r="D118" s="40"/>
      <c r="E118" s="40"/>
    </row>
    <row r="119" spans="3:5" x14ac:dyDescent="0.2">
      <c r="C119" s="40"/>
      <c r="D119" s="40"/>
      <c r="E119" s="40"/>
    </row>
    <row r="120" spans="3:5" x14ac:dyDescent="0.2">
      <c r="C120" s="40"/>
      <c r="D120" s="40"/>
      <c r="E120" s="40"/>
    </row>
    <row r="121" spans="3:5" x14ac:dyDescent="0.2">
      <c r="C121" s="40"/>
      <c r="D121" s="40"/>
      <c r="E121" s="40"/>
    </row>
    <row r="122" spans="3:5" x14ac:dyDescent="0.2">
      <c r="C122" s="40"/>
      <c r="D122" s="40"/>
      <c r="E122" s="40"/>
    </row>
    <row r="123" spans="3:5" x14ac:dyDescent="0.2">
      <c r="C123" s="40"/>
      <c r="D123" s="40"/>
      <c r="E123" s="40"/>
    </row>
    <row r="124" spans="3:5" x14ac:dyDescent="0.2">
      <c r="C124" s="40"/>
      <c r="D124" s="40"/>
      <c r="E124" s="40"/>
    </row>
    <row r="125" spans="3:5" x14ac:dyDescent="0.2">
      <c r="C125" s="40"/>
      <c r="D125" s="40"/>
      <c r="E125" s="40"/>
    </row>
    <row r="126" spans="3:5" x14ac:dyDescent="0.2">
      <c r="C126" s="40"/>
      <c r="D126" s="40"/>
      <c r="E126" s="40"/>
    </row>
    <row r="127" spans="3:5" x14ac:dyDescent="0.2">
      <c r="C127" s="40"/>
      <c r="D127" s="40"/>
      <c r="E127" s="40"/>
    </row>
    <row r="128" spans="3:5" x14ac:dyDescent="0.2">
      <c r="C128" s="40"/>
      <c r="D128" s="40"/>
      <c r="E128" s="40"/>
    </row>
    <row r="129" spans="3:5" x14ac:dyDescent="0.2">
      <c r="C129" s="40"/>
      <c r="D129" s="40"/>
      <c r="E129" s="40"/>
    </row>
    <row r="130" spans="3:5" x14ac:dyDescent="0.2">
      <c r="C130" s="40"/>
      <c r="D130" s="40"/>
      <c r="E130" s="40"/>
    </row>
    <row r="131" spans="3:5" x14ac:dyDescent="0.2">
      <c r="C131" s="40"/>
      <c r="D131" s="40"/>
      <c r="E131" s="40"/>
    </row>
    <row r="132" spans="3:5" x14ac:dyDescent="0.2">
      <c r="C132" s="40"/>
      <c r="D132" s="40"/>
      <c r="E132" s="40"/>
    </row>
    <row r="133" spans="3:5" x14ac:dyDescent="0.2">
      <c r="C133" s="40"/>
      <c r="D133" s="40"/>
      <c r="E133" s="40"/>
    </row>
    <row r="134" spans="3:5" x14ac:dyDescent="0.2">
      <c r="C134" s="40"/>
      <c r="D134" s="40"/>
      <c r="E134" s="40"/>
    </row>
    <row r="135" spans="3:5" x14ac:dyDescent="0.2">
      <c r="C135" s="40"/>
      <c r="D135" s="40"/>
      <c r="E135" s="40"/>
    </row>
    <row r="136" spans="3:5" x14ac:dyDescent="0.2">
      <c r="C136" s="40"/>
      <c r="D136" s="40"/>
      <c r="E136" s="40"/>
    </row>
    <row r="137" spans="3:5" x14ac:dyDescent="0.2">
      <c r="C137" s="40"/>
      <c r="D137" s="40"/>
      <c r="E137" s="40"/>
    </row>
    <row r="138" spans="3:5" x14ac:dyDescent="0.2">
      <c r="C138" s="40"/>
      <c r="D138" s="40"/>
      <c r="E138" s="40"/>
    </row>
    <row r="139" spans="3:5" x14ac:dyDescent="0.2">
      <c r="C139" s="40"/>
      <c r="D139" s="40"/>
      <c r="E139" s="40"/>
    </row>
    <row r="140" spans="3:5" x14ac:dyDescent="0.2">
      <c r="C140" s="40"/>
      <c r="D140" s="40"/>
      <c r="E140" s="40"/>
    </row>
    <row r="141" spans="3:5" x14ac:dyDescent="0.2">
      <c r="C141" s="40"/>
      <c r="D141" s="40"/>
      <c r="E141" s="40"/>
    </row>
    <row r="142" spans="3:5" x14ac:dyDescent="0.2">
      <c r="C142" s="40"/>
      <c r="D142" s="40"/>
      <c r="E142" s="40"/>
    </row>
    <row r="143" spans="3:5" x14ac:dyDescent="0.2">
      <c r="C143" s="40"/>
      <c r="D143" s="40"/>
      <c r="E143" s="40"/>
    </row>
    <row r="144" spans="3:5" x14ac:dyDescent="0.2">
      <c r="C144" s="40"/>
      <c r="D144" s="40"/>
      <c r="E144" s="40"/>
    </row>
    <row r="145" spans="3:5" x14ac:dyDescent="0.2">
      <c r="C145" s="40"/>
      <c r="D145" s="40"/>
      <c r="E145" s="40"/>
    </row>
    <row r="146" spans="3:5" x14ac:dyDescent="0.2">
      <c r="C146" s="40"/>
      <c r="D146" s="40"/>
      <c r="E146" s="40"/>
    </row>
    <row r="147" spans="3:5" x14ac:dyDescent="0.2">
      <c r="C147" s="40"/>
      <c r="D147" s="40"/>
      <c r="E147" s="40"/>
    </row>
    <row r="148" spans="3:5" x14ac:dyDescent="0.2">
      <c r="C148" s="40"/>
      <c r="D148" s="40"/>
      <c r="E148" s="40"/>
    </row>
    <row r="149" spans="3:5" x14ac:dyDescent="0.2">
      <c r="C149" s="40"/>
      <c r="D149" s="40"/>
      <c r="E149" s="40"/>
    </row>
    <row r="150" spans="3:5" x14ac:dyDescent="0.2">
      <c r="C150" s="40"/>
      <c r="D150" s="40"/>
      <c r="E150" s="40"/>
    </row>
    <row r="151" spans="3:5" x14ac:dyDescent="0.2">
      <c r="C151" s="40"/>
      <c r="D151" s="40"/>
      <c r="E151" s="40"/>
    </row>
    <row r="152" spans="3:5" x14ac:dyDescent="0.2">
      <c r="C152" s="40"/>
      <c r="D152" s="40"/>
      <c r="E152" s="40"/>
    </row>
    <row r="153" spans="3:5" x14ac:dyDescent="0.2">
      <c r="C153" s="40"/>
      <c r="D153" s="40"/>
      <c r="E153" s="40"/>
    </row>
    <row r="154" spans="3:5" x14ac:dyDescent="0.2">
      <c r="C154" s="40"/>
      <c r="D154" s="40"/>
      <c r="E154" s="40"/>
    </row>
    <row r="155" spans="3:5" x14ac:dyDescent="0.2">
      <c r="C155" s="40"/>
      <c r="D155" s="40"/>
      <c r="E155" s="40"/>
    </row>
    <row r="156" spans="3:5" x14ac:dyDescent="0.2">
      <c r="C156" s="40"/>
      <c r="D156" s="40"/>
      <c r="E156" s="40"/>
    </row>
    <row r="157" spans="3:5" x14ac:dyDescent="0.2">
      <c r="C157" s="40"/>
      <c r="D157" s="40"/>
      <c r="E157" s="40"/>
    </row>
    <row r="158" spans="3:5" x14ac:dyDescent="0.2">
      <c r="C158" s="40"/>
      <c r="D158" s="40"/>
      <c r="E158" s="40"/>
    </row>
    <row r="159" spans="3:5" x14ac:dyDescent="0.2">
      <c r="C159" s="40"/>
      <c r="D159" s="40"/>
      <c r="E159" s="40"/>
    </row>
    <row r="160" spans="3:5" x14ac:dyDescent="0.2">
      <c r="C160" s="40"/>
      <c r="D160" s="40"/>
      <c r="E160" s="40"/>
    </row>
    <row r="161" spans="3:5" x14ac:dyDescent="0.2">
      <c r="C161" s="40"/>
      <c r="D161" s="40"/>
      <c r="E161" s="40"/>
    </row>
    <row r="162" spans="3:5" x14ac:dyDescent="0.2">
      <c r="C162" s="40"/>
      <c r="D162" s="40"/>
      <c r="E162" s="40"/>
    </row>
    <row r="163" spans="3:5" x14ac:dyDescent="0.2">
      <c r="C163" s="40"/>
      <c r="D163" s="40"/>
      <c r="E163" s="40"/>
    </row>
    <row r="164" spans="3:5" x14ac:dyDescent="0.2">
      <c r="C164" s="40"/>
      <c r="D164" s="40"/>
      <c r="E164" s="40"/>
    </row>
    <row r="165" spans="3:5" x14ac:dyDescent="0.2">
      <c r="C165" s="40"/>
      <c r="D165" s="40"/>
      <c r="E165" s="40"/>
    </row>
    <row r="166" spans="3:5" x14ac:dyDescent="0.2">
      <c r="C166" s="40"/>
      <c r="D166" s="40"/>
      <c r="E166" s="40"/>
    </row>
    <row r="167" spans="3:5" x14ac:dyDescent="0.2">
      <c r="C167" s="40"/>
      <c r="D167" s="40"/>
      <c r="E167" s="40"/>
    </row>
    <row r="168" spans="3:5" x14ac:dyDescent="0.2">
      <c r="C168" s="40"/>
      <c r="D168" s="40"/>
      <c r="E168" s="40"/>
    </row>
    <row r="169" spans="3:5" x14ac:dyDescent="0.2">
      <c r="C169" s="40"/>
      <c r="D169" s="40"/>
      <c r="E169" s="40"/>
    </row>
    <row r="170" spans="3:5" x14ac:dyDescent="0.2">
      <c r="C170" s="40"/>
      <c r="D170" s="40"/>
      <c r="E170" s="40"/>
    </row>
    <row r="171" spans="3:5" x14ac:dyDescent="0.2">
      <c r="C171" s="40"/>
      <c r="D171" s="40"/>
      <c r="E171" s="40"/>
    </row>
    <row r="172" spans="3:5" x14ac:dyDescent="0.2">
      <c r="C172" s="40"/>
      <c r="D172" s="40"/>
      <c r="E172" s="40"/>
    </row>
    <row r="173" spans="3:5" x14ac:dyDescent="0.2">
      <c r="C173" s="40"/>
      <c r="D173" s="40"/>
      <c r="E173" s="40"/>
    </row>
    <row r="174" spans="3:5" x14ac:dyDescent="0.2">
      <c r="C174" s="40"/>
      <c r="D174" s="40"/>
      <c r="E174" s="40"/>
    </row>
    <row r="175" spans="3:5" x14ac:dyDescent="0.2">
      <c r="C175" s="40"/>
      <c r="D175" s="40"/>
      <c r="E175" s="40"/>
    </row>
    <row r="176" spans="3:5" x14ac:dyDescent="0.2">
      <c r="C176" s="40"/>
      <c r="D176" s="40"/>
      <c r="E176" s="40"/>
    </row>
    <row r="177" spans="3:5" x14ac:dyDescent="0.2">
      <c r="C177" s="40"/>
      <c r="D177" s="40"/>
      <c r="E177" s="40"/>
    </row>
    <row r="178" spans="3:5" x14ac:dyDescent="0.2">
      <c r="C178" s="40"/>
      <c r="D178" s="40"/>
      <c r="E178" s="40"/>
    </row>
    <row r="179" spans="3:5" x14ac:dyDescent="0.2">
      <c r="C179" s="40"/>
      <c r="D179" s="40"/>
      <c r="E179" s="40"/>
    </row>
    <row r="180" spans="3:5" x14ac:dyDescent="0.2">
      <c r="C180" s="40"/>
      <c r="D180" s="40"/>
      <c r="E180" s="40"/>
    </row>
    <row r="181" spans="3:5" x14ac:dyDescent="0.2">
      <c r="C181" s="40"/>
      <c r="D181" s="40"/>
      <c r="E181" s="40"/>
    </row>
    <row r="182" spans="3:5" x14ac:dyDescent="0.2">
      <c r="C182" s="40"/>
      <c r="D182" s="40"/>
      <c r="E182" s="40"/>
    </row>
    <row r="183" spans="3:5" x14ac:dyDescent="0.2">
      <c r="C183" s="40"/>
      <c r="D183" s="40"/>
      <c r="E183" s="40"/>
    </row>
    <row r="184" spans="3:5" x14ac:dyDescent="0.2">
      <c r="C184" s="40"/>
      <c r="D184" s="40"/>
      <c r="E184" s="40"/>
    </row>
    <row r="185" spans="3:5" x14ac:dyDescent="0.2">
      <c r="C185" s="40"/>
      <c r="D185" s="40"/>
      <c r="E185" s="40"/>
    </row>
    <row r="186" spans="3:5" x14ac:dyDescent="0.2">
      <c r="C186" s="40"/>
      <c r="D186" s="40"/>
      <c r="E186" s="40"/>
    </row>
    <row r="187" spans="3:5" x14ac:dyDescent="0.2">
      <c r="C187" s="40"/>
      <c r="D187" s="40"/>
      <c r="E187" s="40"/>
    </row>
    <row r="188" spans="3:5" x14ac:dyDescent="0.2">
      <c r="C188" s="40"/>
      <c r="D188" s="40"/>
      <c r="E188" s="40"/>
    </row>
    <row r="189" spans="3:5" x14ac:dyDescent="0.2">
      <c r="C189" s="40"/>
      <c r="D189" s="40"/>
      <c r="E189" s="40"/>
    </row>
    <row r="190" spans="3:5" x14ac:dyDescent="0.2">
      <c r="C190" s="40"/>
      <c r="D190" s="40"/>
      <c r="E190" s="40"/>
    </row>
    <row r="191" spans="3:5" x14ac:dyDescent="0.2">
      <c r="C191" s="40"/>
      <c r="D191" s="40"/>
      <c r="E191" s="40"/>
    </row>
    <row r="192" spans="3:5" x14ac:dyDescent="0.2">
      <c r="C192" s="40"/>
      <c r="D192" s="40"/>
      <c r="E192" s="40"/>
    </row>
    <row r="193" spans="3:5" x14ac:dyDescent="0.2">
      <c r="C193" s="40"/>
      <c r="D193" s="40"/>
      <c r="E193" s="40"/>
    </row>
  </sheetData>
  <mergeCells count="61">
    <mergeCell ref="C16:E16"/>
    <mergeCell ref="D12:E12"/>
    <mergeCell ref="C8:E8"/>
    <mergeCell ref="D10:E10"/>
    <mergeCell ref="D13:E13"/>
    <mergeCell ref="C15:D15"/>
    <mergeCell ref="C36:D36"/>
    <mergeCell ref="C37:D37"/>
    <mergeCell ref="C38:D38"/>
    <mergeCell ref="C45:D45"/>
    <mergeCell ref="C33:D33"/>
    <mergeCell ref="C53:D53"/>
    <mergeCell ref="C50:D50"/>
    <mergeCell ref="C51:D51"/>
    <mergeCell ref="C46:D46"/>
    <mergeCell ref="C47:D47"/>
    <mergeCell ref="C48:D48"/>
    <mergeCell ref="C49:D49"/>
    <mergeCell ref="C52:D52"/>
    <mergeCell ref="C54:D54"/>
    <mergeCell ref="C55:D55"/>
    <mergeCell ref="C58:D58"/>
    <mergeCell ref="C59:D59"/>
    <mergeCell ref="C56:D56"/>
    <mergeCell ref="C57:D57"/>
    <mergeCell ref="C60:D60"/>
    <mergeCell ref="C63:D63"/>
    <mergeCell ref="C64:D64"/>
    <mergeCell ref="C65:D65"/>
    <mergeCell ref="C61:D61"/>
    <mergeCell ref="C62:D62"/>
    <mergeCell ref="C80:D80"/>
    <mergeCell ref="C81:D81"/>
    <mergeCell ref="C66:D66"/>
    <mergeCell ref="C67:D67"/>
    <mergeCell ref="C69:D69"/>
    <mergeCell ref="C68:D68"/>
    <mergeCell ref="C70:D70"/>
    <mergeCell ref="C71:D71"/>
    <mergeCell ref="C78:D78"/>
    <mergeCell ref="C79:D79"/>
    <mergeCell ref="C76:D76"/>
    <mergeCell ref="C77:D77"/>
    <mergeCell ref="C72:D72"/>
    <mergeCell ref="C73:D73"/>
    <mergeCell ref="C74:D74"/>
    <mergeCell ref="C75:D75"/>
    <mergeCell ref="C17:D17"/>
    <mergeCell ref="C19:D19"/>
    <mergeCell ref="C21:D21"/>
    <mergeCell ref="C22:D22"/>
    <mergeCell ref="C23:D23"/>
    <mergeCell ref="C24:D24"/>
    <mergeCell ref="C26:D26"/>
    <mergeCell ref="C27:D27"/>
    <mergeCell ref="C28:D28"/>
    <mergeCell ref="C34:D34"/>
    <mergeCell ref="C29:D29"/>
    <mergeCell ref="C30:D30"/>
    <mergeCell ref="C31:D31"/>
    <mergeCell ref="C32:D32"/>
  </mergeCells>
  <phoneticPr fontId="0" type="noConversion"/>
  <pageMargins left="0.25" right="0.25" top="0.75" bottom="0.75" header="0.3" footer="0.3"/>
  <pageSetup paperSize="9" scale="60" orientation="portrait" r:id="rId1"/>
  <headerFooter alignWithMargins="0">
    <oddHeader>&amp;RPágina &amp;P de &amp;N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RES.CUANT. (2)</vt:lpstr>
      <vt:lpstr>RES.CUANT. (3)</vt:lpstr>
      <vt:lpstr>CAP</vt:lpstr>
      <vt:lpstr>RES.CUANT. (4)</vt:lpstr>
      <vt:lpstr>RES.CUANT. (5)</vt:lpstr>
      <vt:lpstr>RES.CUANT.</vt:lpstr>
      <vt:lpstr>ANEX-1</vt:lpstr>
      <vt:lpstr>Anexo 2</vt:lpstr>
      <vt:lpstr>Hoja1</vt:lpstr>
      <vt:lpstr>'Anexo 2'!Área_de_impresión</vt:lpstr>
      <vt:lpstr>CAP!Área_de_impresión</vt:lpstr>
      <vt:lpstr>RES.CUANT.!Área_de_impresión</vt:lpstr>
      <vt:lpstr>'RES.CUANT. (2)'!Área_de_impresión</vt:lpstr>
      <vt:lpstr>'RES.CUANT. (3)'!Área_de_impresión</vt:lpstr>
      <vt:lpstr>'RES.CUANT. (4)'!Área_de_impresión</vt:lpstr>
      <vt:lpstr>'RES.CUANT. (5)'!Área_de_impresión</vt:lpstr>
      <vt:lpstr>CAP!Títulos_a_imprimir</vt:lpstr>
    </vt:vector>
  </TitlesOfParts>
  <Company>Hospital San Bartolome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wflorian</dc:creator>
  <cp:lastModifiedBy>Rosario Ramos</cp:lastModifiedBy>
  <cp:lastPrinted>2014-01-16T20:25:54Z</cp:lastPrinted>
  <dcterms:created xsi:type="dcterms:W3CDTF">2008-03-28T17:58:07Z</dcterms:created>
  <dcterms:modified xsi:type="dcterms:W3CDTF">2014-01-16T20:51:07Z</dcterms:modified>
</cp:coreProperties>
</file>